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3"/>
  </bookViews>
  <sheets>
    <sheet name="7.1 приложение" sheetId="1" r:id="rId1"/>
    <sheet name="7.2 приложение" sheetId="2" r:id="rId2"/>
    <sheet name="7.3 приложение" sheetId="3" r:id="rId3"/>
    <sheet name="7.3.1 приложение" sheetId="4" r:id="rId4"/>
  </sheets>
  <definedNames>
    <definedName name="_GoBack" localSheetId="1">'7.2 приложение'!$L$160</definedName>
    <definedName name="_xlnm._FilterDatabase" localSheetId="0" hidden="1">'7.1 приложение'!$A$20:$AK$20</definedName>
    <definedName name="_xlnm._FilterDatabase" localSheetId="1" hidden="1">'7.2 приложение'!$A$17:$AK$179</definedName>
    <definedName name="_xlnm._FilterDatabase" localSheetId="2" hidden="1">'7.3 приложение'!$A$10:$AK$59</definedName>
    <definedName name="_xlnm._FilterDatabase" localSheetId="3" hidden="1">'7.3.1 приложение'!$A$10:$AK$12</definedName>
    <definedName name="_xlnm.Print_Titles" localSheetId="1">'7.2 приложение'!$17:$17</definedName>
    <definedName name="_xlnm.Print_Titles" localSheetId="2">'7.3 приложение'!$10:$10</definedName>
    <definedName name="_xlnm.Print_Titles" localSheetId="3">'7.3.1 приложение'!$10:$10</definedName>
    <definedName name="_xlnm.Print_Area" localSheetId="2">'7.3 приложение'!$A$1:$AK$62</definedName>
    <definedName name="_xlnm.Print_Area" localSheetId="3">'7.3.1 приложение'!$A$1:$AK$18</definedName>
  </definedNames>
  <calcPr calcId="152511"/>
</workbook>
</file>

<file path=xl/calcChain.xml><?xml version="1.0" encoding="utf-8"?>
<calcChain xmlns="http://schemas.openxmlformats.org/spreadsheetml/2006/main">
  <c r="S59" i="3" l="1"/>
  <c r="T59" i="3"/>
  <c r="U59" i="3"/>
  <c r="V59" i="3"/>
  <c r="Y59" i="3"/>
  <c r="Z59" i="3"/>
  <c r="AA59" i="3"/>
  <c r="AB59" i="3"/>
  <c r="AE59" i="3"/>
  <c r="AF59" i="3"/>
  <c r="AG59" i="3"/>
  <c r="AH59" i="3"/>
  <c r="AI59" i="3"/>
  <c r="I59" i="3"/>
  <c r="J59" i="3"/>
  <c r="M59" i="3"/>
  <c r="N59" i="3"/>
  <c r="O59" i="3"/>
  <c r="Q59" i="3"/>
  <c r="AD58" i="3" l="1"/>
  <c r="AC58" i="3"/>
  <c r="X58" i="3" s="1"/>
  <c r="R58" i="3"/>
  <c r="L58" i="3"/>
  <c r="AD57" i="3"/>
  <c r="AC57" i="3"/>
  <c r="X57" i="3" s="1"/>
  <c r="R57" i="3"/>
  <c r="L57" i="3"/>
  <c r="AD56" i="3"/>
  <c r="AC56" i="3"/>
  <c r="X56" i="3" s="1"/>
  <c r="R56" i="3"/>
  <c r="L56" i="3"/>
  <c r="AD55" i="3"/>
  <c r="AC55" i="3"/>
  <c r="X55" i="3" s="1"/>
  <c r="R55" i="3"/>
  <c r="L55" i="3"/>
  <c r="AD54" i="3"/>
  <c r="AC54" i="3"/>
  <c r="X54" i="3" s="1"/>
  <c r="R54" i="3"/>
  <c r="L54" i="3"/>
  <c r="AD53" i="3"/>
  <c r="AC53" i="3"/>
  <c r="X53" i="3" s="1"/>
  <c r="R53" i="3"/>
  <c r="L53" i="3"/>
  <c r="AJ58" i="3" l="1"/>
  <c r="AJ53" i="3"/>
  <c r="AJ54" i="3"/>
  <c r="AJ55" i="3"/>
  <c r="AJ56" i="3"/>
  <c r="AJ57" i="3"/>
  <c r="AD52" i="3"/>
  <c r="V176" i="2" l="1"/>
  <c r="P176" i="2"/>
  <c r="AC52" i="3" l="1"/>
  <c r="X52" i="3" s="1"/>
  <c r="R52" i="3"/>
  <c r="L52" i="3"/>
  <c r="P41" i="3"/>
  <c r="P40" i="3"/>
  <c r="P39" i="3"/>
  <c r="P28" i="3"/>
  <c r="P27" i="3"/>
  <c r="P25" i="3"/>
  <c r="AC24" i="3"/>
  <c r="AC26" i="3"/>
  <c r="AC29" i="3"/>
  <c r="AC30" i="3"/>
  <c r="AC31" i="3"/>
  <c r="AC32" i="3"/>
  <c r="AC33" i="3"/>
  <c r="P175" i="2"/>
  <c r="P156" i="2"/>
  <c r="P152" i="2"/>
  <c r="P151" i="2"/>
  <c r="P132" i="2"/>
  <c r="P125" i="2"/>
  <c r="P117" i="2"/>
  <c r="P114" i="2"/>
  <c r="P94" i="2"/>
  <c r="P73" i="2"/>
  <c r="P69" i="2"/>
  <c r="P62" i="2"/>
  <c r="P60" i="2"/>
  <c r="P58" i="2"/>
  <c r="P50" i="2"/>
  <c r="P49" i="2"/>
  <c r="P44" i="2"/>
  <c r="P41" i="2"/>
  <c r="P39" i="2"/>
  <c r="P27" i="2"/>
  <c r="P25" i="2"/>
  <c r="AJ52" i="3" l="1"/>
  <c r="P59" i="3"/>
  <c r="AA173" i="2"/>
  <c r="AA171" i="2"/>
  <c r="AA168" i="2"/>
  <c r="AA167" i="2"/>
  <c r="AA166" i="2"/>
  <c r="AA165" i="2"/>
  <c r="AA163" i="2"/>
  <c r="AA162" i="2"/>
  <c r="AA161" i="2"/>
  <c r="AA160" i="2"/>
  <c r="AA159" i="2"/>
  <c r="AA158" i="2"/>
  <c r="AA157" i="2"/>
  <c r="AA155" i="2"/>
  <c r="AA151" i="2"/>
  <c r="AA147" i="2"/>
  <c r="AA146" i="2"/>
  <c r="AA139" i="2"/>
  <c r="AA132" i="2"/>
  <c r="AA130" i="2"/>
  <c r="AA126" i="2"/>
  <c r="AA124" i="2"/>
  <c r="AA123" i="2"/>
  <c r="AA120" i="2"/>
  <c r="AA119" i="2"/>
  <c r="AA118" i="2"/>
  <c r="AA115" i="2"/>
  <c r="AA111" i="2"/>
  <c r="AA110" i="2"/>
  <c r="AA104" i="2"/>
  <c r="AA103" i="2"/>
  <c r="AA102" i="2"/>
  <c r="AA101" i="2"/>
  <c r="AA96" i="2"/>
  <c r="AA95" i="2"/>
  <c r="AA94" i="2"/>
  <c r="AA90" i="2"/>
  <c r="AA84" i="2"/>
  <c r="AA80" i="2"/>
  <c r="AA67" i="2"/>
  <c r="AA65" i="2"/>
  <c r="AA64" i="2"/>
  <c r="AA63" i="2"/>
  <c r="AA62" i="2"/>
  <c r="AA61" i="2"/>
  <c r="AA60" i="2"/>
  <c r="AA59" i="2"/>
  <c r="AA57" i="2"/>
  <c r="AA56" i="2"/>
  <c r="AA55" i="2"/>
  <c r="AA54" i="2"/>
  <c r="AA53" i="2"/>
  <c r="AA52" i="2"/>
  <c r="AA51" i="2"/>
  <c r="AA50" i="2"/>
  <c r="AA41" i="2"/>
  <c r="AA36" i="2"/>
  <c r="AA35" i="2"/>
  <c r="AA34" i="2"/>
  <c r="AA29" i="2"/>
  <c r="AA26" i="2"/>
  <c r="AA25" i="2"/>
  <c r="AA23" i="2"/>
  <c r="AA21" i="2"/>
  <c r="AA20" i="2"/>
  <c r="AA19" i="2"/>
  <c r="U172" i="2"/>
  <c r="AA172" i="2" s="1"/>
  <c r="U170" i="2"/>
  <c r="AA170" i="2" s="1"/>
  <c r="U164" i="2"/>
  <c r="AA164" i="2" s="1"/>
  <c r="O169" i="2"/>
  <c r="U169" i="2" s="1"/>
  <c r="AA169" i="2" s="1"/>
  <c r="AI178" i="2" l="1"/>
  <c r="AH178" i="2"/>
  <c r="AG178" i="2"/>
  <c r="AF178" i="2"/>
  <c r="AE178" i="2"/>
  <c r="Z178" i="2"/>
  <c r="Y178" i="2"/>
  <c r="W178" i="2"/>
  <c r="V178" i="2"/>
  <c r="U178" i="2"/>
  <c r="T178" i="2"/>
  <c r="S178" i="2"/>
  <c r="Q178" i="2"/>
  <c r="P178" i="2"/>
  <c r="O178" i="2"/>
  <c r="N178" i="2"/>
  <c r="M178" i="2"/>
  <c r="AD176" i="2"/>
  <c r="AD177" i="2"/>
  <c r="R176" i="2"/>
  <c r="R177" i="2"/>
  <c r="L176" i="2"/>
  <c r="L177" i="2"/>
  <c r="AB177" i="2"/>
  <c r="X177" i="2" s="1"/>
  <c r="AB176" i="2"/>
  <c r="AB178" i="2" l="1"/>
  <c r="X176" i="2"/>
  <c r="AJ176" i="2" s="1"/>
  <c r="AJ177" i="2"/>
  <c r="AI12" i="4"/>
  <c r="AH12" i="4"/>
  <c r="AG12" i="4"/>
  <c r="AF12" i="4"/>
  <c r="AE12" i="4"/>
  <c r="AB12" i="4"/>
  <c r="AA12" i="4"/>
  <c r="Z12" i="4"/>
  <c r="Y12" i="4"/>
  <c r="W12" i="4"/>
  <c r="V12" i="4"/>
  <c r="U12" i="4"/>
  <c r="T12" i="4"/>
  <c r="S12" i="4"/>
  <c r="Q12" i="4"/>
  <c r="P12" i="4"/>
  <c r="O12" i="4"/>
  <c r="N12" i="4"/>
  <c r="M12" i="4"/>
  <c r="J12" i="4"/>
  <c r="I12" i="4"/>
  <c r="AC12" i="4"/>
  <c r="AD11" i="4"/>
  <c r="AD12" i="4" s="1"/>
  <c r="X11" i="4"/>
  <c r="R11" i="4"/>
  <c r="L11" i="4"/>
  <c r="L12" i="4" s="1"/>
  <c r="AD23" i="1"/>
  <c r="AE23" i="1"/>
  <c r="AF23" i="1"/>
  <c r="AG23" i="1"/>
  <c r="AH23" i="1"/>
  <c r="AI23" i="1"/>
  <c r="AD21" i="1"/>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11" i="3"/>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105" i="2"/>
  <c r="AD106" i="2"/>
  <c r="AD107" i="2"/>
  <c r="AD108" i="2"/>
  <c r="AD109" i="2"/>
  <c r="AD110" i="2"/>
  <c r="AD111" i="2"/>
  <c r="AD112" i="2"/>
  <c r="AD113" i="2"/>
  <c r="AD114" i="2"/>
  <c r="AD115" i="2"/>
  <c r="AD116" i="2"/>
  <c r="AD117" i="2"/>
  <c r="AD118" i="2"/>
  <c r="AD119" i="2"/>
  <c r="AD120" i="2"/>
  <c r="AD121" i="2"/>
  <c r="AD122" i="2"/>
  <c r="AD123" i="2"/>
  <c r="AD124" i="2"/>
  <c r="AD125" i="2"/>
  <c r="AD126" i="2"/>
  <c r="AD127" i="2"/>
  <c r="AD128" i="2"/>
  <c r="AD129" i="2"/>
  <c r="AD130" i="2"/>
  <c r="AD131" i="2"/>
  <c r="AD132" i="2"/>
  <c r="AD133" i="2"/>
  <c r="AD134" i="2"/>
  <c r="AD135" i="2"/>
  <c r="AD136" i="2"/>
  <c r="AD137" i="2"/>
  <c r="AD138" i="2"/>
  <c r="AD139" i="2"/>
  <c r="AD140" i="2"/>
  <c r="AD141" i="2"/>
  <c r="AD142" i="2"/>
  <c r="AD143" i="2"/>
  <c r="AD144" i="2"/>
  <c r="AD145" i="2"/>
  <c r="AD146" i="2"/>
  <c r="AD147" i="2"/>
  <c r="AD148" i="2"/>
  <c r="AD149" i="2"/>
  <c r="AD150" i="2"/>
  <c r="AD151" i="2"/>
  <c r="AD152" i="2"/>
  <c r="AD153" i="2"/>
  <c r="AD154" i="2"/>
  <c r="AD155" i="2"/>
  <c r="AD156" i="2"/>
  <c r="AD157" i="2"/>
  <c r="AD158" i="2"/>
  <c r="AD159" i="2"/>
  <c r="AD160" i="2"/>
  <c r="AD161" i="2"/>
  <c r="AD162" i="2"/>
  <c r="AD163" i="2"/>
  <c r="AD164" i="2"/>
  <c r="AD165" i="2"/>
  <c r="AD166" i="2"/>
  <c r="AD167" i="2"/>
  <c r="AD168" i="2"/>
  <c r="AD169" i="2"/>
  <c r="AD170" i="2"/>
  <c r="AD171" i="2"/>
  <c r="AD172" i="2"/>
  <c r="AD173" i="2"/>
  <c r="AD174" i="2"/>
  <c r="AD175" i="2"/>
  <c r="AD18" i="2"/>
  <c r="AD59" i="3" l="1"/>
  <c r="AD178" i="2"/>
  <c r="R12" i="4"/>
  <c r="AJ11" i="4"/>
  <c r="X12" i="4"/>
  <c r="AJ12" i="4" l="1"/>
  <c r="AC51" i="3"/>
  <c r="AC50" i="3"/>
  <c r="AC49" i="3"/>
  <c r="AC47" i="3"/>
  <c r="AC46" i="3"/>
  <c r="AC45" i="3"/>
  <c r="AC44" i="3"/>
  <c r="AC43" i="3"/>
  <c r="AC42" i="3"/>
  <c r="AC37" i="3"/>
  <c r="AC36" i="3"/>
  <c r="AC35" i="3"/>
  <c r="AC34" i="3"/>
  <c r="X51" i="3" l="1"/>
  <c r="R51" i="3"/>
  <c r="L51" i="3"/>
  <c r="X50" i="3"/>
  <c r="R50" i="3"/>
  <c r="L50" i="3"/>
  <c r="X49" i="3"/>
  <c r="R49" i="3"/>
  <c r="L49" i="3"/>
  <c r="L48" i="3"/>
  <c r="X47" i="3"/>
  <c r="R47" i="3"/>
  <c r="L47" i="3"/>
  <c r="X46" i="3"/>
  <c r="R46" i="3"/>
  <c r="L46" i="3"/>
  <c r="X45" i="3"/>
  <c r="R45" i="3"/>
  <c r="L45" i="3"/>
  <c r="X44" i="3"/>
  <c r="R44" i="3"/>
  <c r="L44" i="3"/>
  <c r="X43" i="3"/>
  <c r="R43" i="3"/>
  <c r="L43" i="3"/>
  <c r="X42" i="3"/>
  <c r="R42" i="3"/>
  <c r="L42" i="3"/>
  <c r="AJ42" i="3" l="1"/>
  <c r="AJ50" i="3"/>
  <c r="AJ49" i="3"/>
  <c r="AJ43" i="3"/>
  <c r="AJ47" i="3"/>
  <c r="AJ51" i="3"/>
  <c r="AJ46" i="3"/>
  <c r="AJ45" i="3"/>
  <c r="AJ44" i="3"/>
  <c r="AC129" i="2" l="1"/>
  <c r="AC128" i="2"/>
  <c r="AC127" i="2"/>
  <c r="AC30" i="2" l="1"/>
  <c r="AC38" i="2"/>
  <c r="AC66" i="2"/>
  <c r="AC74" i="2"/>
  <c r="AC118" i="2"/>
  <c r="AC132" i="2"/>
  <c r="AC148" i="2"/>
  <c r="AC31" i="2"/>
  <c r="AC41" i="2"/>
  <c r="AC70" i="2"/>
  <c r="AC77" i="2"/>
  <c r="AC135" i="2"/>
  <c r="AC22" i="2"/>
  <c r="AC32" i="2"/>
  <c r="X32" i="2" s="1"/>
  <c r="AC44" i="2"/>
  <c r="AC71" i="2"/>
  <c r="AC78" i="2"/>
  <c r="AC141" i="2"/>
  <c r="AC28" i="2"/>
  <c r="AC37" i="2"/>
  <c r="AC50" i="2"/>
  <c r="AC72" i="2"/>
  <c r="AC88" i="2"/>
  <c r="AC142" i="2"/>
  <c r="AA178" i="2" l="1"/>
  <c r="AC178" i="2"/>
  <c r="L17" i="3"/>
  <c r="R38" i="3" l="1"/>
  <c r="R37" i="3"/>
  <c r="R36" i="3"/>
  <c r="R35" i="3"/>
  <c r="R34" i="3"/>
  <c r="R33" i="3"/>
  <c r="R32" i="3"/>
  <c r="R31" i="3"/>
  <c r="R30" i="3"/>
  <c r="R29" i="3"/>
  <c r="R28" i="3"/>
  <c r="R27" i="3"/>
  <c r="R26" i="3"/>
  <c r="R25" i="3"/>
  <c r="R24" i="3"/>
  <c r="R23" i="3"/>
  <c r="R22" i="3"/>
  <c r="R21" i="3"/>
  <c r="R20" i="3"/>
  <c r="R19" i="3"/>
  <c r="R18" i="3"/>
  <c r="R17" i="3"/>
  <c r="R16" i="3"/>
  <c r="R15" i="3"/>
  <c r="R14" i="3"/>
  <c r="R13" i="3"/>
  <c r="R12" i="3"/>
  <c r="R11" i="3"/>
  <c r="R18" i="2"/>
  <c r="R19" i="2"/>
  <c r="R20" i="2"/>
  <c r="R21" i="2"/>
  <c r="R22" i="2"/>
  <c r="R23" i="2"/>
  <c r="R24" i="2"/>
  <c r="R25" i="2"/>
  <c r="R26" i="2"/>
  <c r="R27" i="2"/>
  <c r="R28" i="2"/>
  <c r="R29" i="2"/>
  <c r="R30" i="2"/>
  <c r="R31" i="2"/>
  <c r="R32" i="2"/>
  <c r="AJ32" i="2" s="1"/>
  <c r="R33" i="2"/>
  <c r="R34" i="2"/>
  <c r="R35" i="2"/>
  <c r="R36" i="2"/>
  <c r="R37" i="2"/>
  <c r="R38" i="2"/>
  <c r="R39" i="2"/>
  <c r="R40" i="2"/>
  <c r="R41" i="2"/>
  <c r="R42" i="2"/>
  <c r="R43" i="2"/>
  <c r="R44" i="2"/>
  <c r="R45" i="2"/>
  <c r="R46" i="2"/>
  <c r="X41" i="3" l="1"/>
  <c r="X40" i="3"/>
  <c r="X39" i="3"/>
  <c r="X38" i="3"/>
  <c r="AJ38" i="3" s="1"/>
  <c r="X37" i="3"/>
  <c r="AJ37" i="3" s="1"/>
  <c r="X36" i="3"/>
  <c r="AJ36" i="3" s="1"/>
  <c r="X35" i="3"/>
  <c r="AJ35" i="3" s="1"/>
  <c r="X34" i="3"/>
  <c r="AJ34" i="3" s="1"/>
  <c r="X33" i="3"/>
  <c r="AJ33" i="3" s="1"/>
  <c r="X32" i="3"/>
  <c r="AJ32" i="3" s="1"/>
  <c r="X31" i="3"/>
  <c r="AJ31" i="3" s="1"/>
  <c r="X30" i="3"/>
  <c r="AJ30" i="3" s="1"/>
  <c r="X29" i="3"/>
  <c r="AJ29" i="3" s="1"/>
  <c r="X28" i="3"/>
  <c r="AJ28" i="3" s="1"/>
  <c r="X27" i="3"/>
  <c r="AJ27" i="3" s="1"/>
  <c r="X26" i="3"/>
  <c r="AJ26" i="3" s="1"/>
  <c r="X25" i="3"/>
  <c r="AJ25" i="3" s="1"/>
  <c r="X24" i="3"/>
  <c r="AJ24" i="3" s="1"/>
  <c r="X22" i="3"/>
  <c r="AJ22" i="3" s="1"/>
  <c r="X21" i="3"/>
  <c r="AJ21" i="3" s="1"/>
  <c r="X20" i="3"/>
  <c r="AJ20" i="3" s="1"/>
  <c r="X19" i="3"/>
  <c r="AJ19" i="3" s="1"/>
  <c r="X18" i="3"/>
  <c r="AJ18" i="3" s="1"/>
  <c r="X17" i="3"/>
  <c r="AJ17" i="3" s="1"/>
  <c r="X16" i="3"/>
  <c r="AJ16" i="3" s="1"/>
  <c r="X15" i="3"/>
  <c r="AJ15" i="3" s="1"/>
  <c r="X14" i="3"/>
  <c r="AJ14" i="3" s="1"/>
  <c r="X13" i="3"/>
  <c r="AJ13" i="3" s="1"/>
  <c r="X12" i="3"/>
  <c r="AJ12" i="3" s="1"/>
  <c r="X11" i="3"/>
  <c r="R41" i="3"/>
  <c r="R40" i="3"/>
  <c r="R39" i="3"/>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AJ46" i="2" s="1"/>
  <c r="X45" i="2"/>
  <c r="AJ45" i="2" s="1"/>
  <c r="X44" i="2"/>
  <c r="AJ44" i="2" s="1"/>
  <c r="X43" i="2"/>
  <c r="AJ43" i="2" s="1"/>
  <c r="X42" i="2"/>
  <c r="AJ42" i="2" s="1"/>
  <c r="X41" i="2"/>
  <c r="AJ41" i="2" s="1"/>
  <c r="X40" i="2"/>
  <c r="AJ40" i="2" s="1"/>
  <c r="X39" i="2"/>
  <c r="AJ39" i="2" s="1"/>
  <c r="X38" i="2"/>
  <c r="AJ38" i="2" s="1"/>
  <c r="X37" i="2"/>
  <c r="AJ37" i="2" s="1"/>
  <c r="X36" i="2"/>
  <c r="AJ36" i="2" s="1"/>
  <c r="X35" i="2"/>
  <c r="AJ35" i="2" s="1"/>
  <c r="X34" i="2"/>
  <c r="AJ34" i="2" s="1"/>
  <c r="X33" i="2"/>
  <c r="AJ33" i="2" s="1"/>
  <c r="X31" i="2"/>
  <c r="AJ31" i="2" s="1"/>
  <c r="X30" i="2"/>
  <c r="AJ30" i="2" s="1"/>
  <c r="X29" i="2"/>
  <c r="AJ29" i="2" s="1"/>
  <c r="X28" i="2"/>
  <c r="AJ28" i="2" s="1"/>
  <c r="X27" i="2"/>
  <c r="AJ27" i="2" s="1"/>
  <c r="X26" i="2"/>
  <c r="AJ26" i="2" s="1"/>
  <c r="X25" i="2"/>
  <c r="AJ25" i="2" s="1"/>
  <c r="X24" i="2"/>
  <c r="AJ24" i="2" s="1"/>
  <c r="X23" i="2"/>
  <c r="AJ23" i="2" s="1"/>
  <c r="X22" i="2"/>
  <c r="AJ22" i="2" s="1"/>
  <c r="X21" i="2"/>
  <c r="AJ21" i="2" s="1"/>
  <c r="X20" i="2"/>
  <c r="AJ20" i="2" s="1"/>
  <c r="X19" i="2"/>
  <c r="AJ19" i="2" s="1"/>
  <c r="X18" i="2"/>
  <c r="R175" i="2"/>
  <c r="R174" i="2"/>
  <c r="R173" i="2"/>
  <c r="R172" i="2"/>
  <c r="R171" i="2"/>
  <c r="R170" i="2"/>
  <c r="R169" i="2"/>
  <c r="R168" i="2"/>
  <c r="R167" i="2"/>
  <c r="R166" i="2"/>
  <c r="R165" i="2"/>
  <c r="R164" i="2"/>
  <c r="R163" i="2"/>
  <c r="R162" i="2"/>
  <c r="R161" i="2"/>
  <c r="R160" i="2"/>
  <c r="R159" i="2"/>
  <c r="R158" i="2"/>
  <c r="R157" i="2"/>
  <c r="R156" i="2"/>
  <c r="R155" i="2"/>
  <c r="R154" i="2"/>
  <c r="R153" i="2"/>
  <c r="R152" i="2"/>
  <c r="R151" i="2"/>
  <c r="R150" i="2"/>
  <c r="R149" i="2"/>
  <c r="R148" i="2"/>
  <c r="R147" i="2"/>
  <c r="R146" i="2"/>
  <c r="R145" i="2"/>
  <c r="R144" i="2"/>
  <c r="R143" i="2"/>
  <c r="R142" i="2"/>
  <c r="R141" i="2"/>
  <c r="R140" i="2"/>
  <c r="R139" i="2"/>
  <c r="R138" i="2"/>
  <c r="R137" i="2"/>
  <c r="R136" i="2"/>
  <c r="R135" i="2"/>
  <c r="R134" i="2"/>
  <c r="R133" i="2"/>
  <c r="R132" i="2"/>
  <c r="R131" i="2"/>
  <c r="R130" i="2"/>
  <c r="R129"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AJ11" i="3" l="1"/>
  <c r="R178" i="2"/>
  <c r="X178" i="2"/>
  <c r="AJ18" i="2"/>
  <c r="AJ47" i="2"/>
  <c r="AJ51" i="2"/>
  <c r="AJ55" i="2"/>
  <c r="AJ59" i="2"/>
  <c r="AJ63" i="2"/>
  <c r="AJ67" i="2"/>
  <c r="AJ71" i="2"/>
  <c r="AJ75" i="2"/>
  <c r="AJ79" i="2"/>
  <c r="AJ83" i="2"/>
  <c r="AJ87" i="2"/>
  <c r="AJ91" i="2"/>
  <c r="AJ95" i="2"/>
  <c r="AJ99" i="2"/>
  <c r="AJ103" i="2"/>
  <c r="AJ107" i="2"/>
  <c r="AJ111" i="2"/>
  <c r="AJ115" i="2"/>
  <c r="AJ119" i="2"/>
  <c r="AJ123" i="2"/>
  <c r="AJ127" i="2"/>
  <c r="AJ131" i="2"/>
  <c r="AJ135" i="2"/>
  <c r="AJ139" i="2"/>
  <c r="AJ143" i="2"/>
  <c r="AJ147" i="2"/>
  <c r="AJ151" i="2"/>
  <c r="AJ155" i="2"/>
  <c r="AJ159" i="2"/>
  <c r="AJ163" i="2"/>
  <c r="AJ167" i="2"/>
  <c r="AJ171" i="2"/>
  <c r="AJ175" i="2"/>
  <c r="AJ50" i="2"/>
  <c r="AJ54" i="2"/>
  <c r="AJ58" i="2"/>
  <c r="AJ62" i="2"/>
  <c r="AJ66" i="2"/>
  <c r="AJ70" i="2"/>
  <c r="AJ74" i="2"/>
  <c r="AJ78" i="2"/>
  <c r="AJ82" i="2"/>
  <c r="AJ86" i="2"/>
  <c r="AJ90" i="2"/>
  <c r="AJ94" i="2"/>
  <c r="AJ98" i="2"/>
  <c r="AJ102" i="2"/>
  <c r="AJ106" i="2"/>
  <c r="AJ110" i="2"/>
  <c r="AJ114" i="2"/>
  <c r="AJ118" i="2"/>
  <c r="AJ122" i="2"/>
  <c r="AJ126" i="2"/>
  <c r="AJ130" i="2"/>
  <c r="AJ134" i="2"/>
  <c r="AJ138" i="2"/>
  <c r="AJ142" i="2"/>
  <c r="AJ146" i="2"/>
  <c r="AJ150" i="2"/>
  <c r="AJ154" i="2"/>
  <c r="AJ158" i="2"/>
  <c r="AJ162" i="2"/>
  <c r="AJ166" i="2"/>
  <c r="AJ170" i="2"/>
  <c r="AJ174" i="2"/>
  <c r="AJ49" i="2"/>
  <c r="AJ53" i="2"/>
  <c r="AJ57" i="2"/>
  <c r="AJ61" i="2"/>
  <c r="AJ65" i="2"/>
  <c r="AJ69" i="2"/>
  <c r="AJ73" i="2"/>
  <c r="AJ77" i="2"/>
  <c r="AJ81" i="2"/>
  <c r="AJ85" i="2"/>
  <c r="AJ89" i="2"/>
  <c r="AJ93" i="2"/>
  <c r="AJ97" i="2"/>
  <c r="AJ101" i="2"/>
  <c r="AJ105" i="2"/>
  <c r="AJ109" i="2"/>
  <c r="AJ113" i="2"/>
  <c r="AJ117" i="2"/>
  <c r="AJ121" i="2"/>
  <c r="AJ125" i="2"/>
  <c r="AJ129" i="2"/>
  <c r="AJ133" i="2"/>
  <c r="AJ137" i="2"/>
  <c r="AJ141" i="2"/>
  <c r="AJ145" i="2"/>
  <c r="AJ149" i="2"/>
  <c r="AJ153" i="2"/>
  <c r="AJ157" i="2"/>
  <c r="AJ161" i="2"/>
  <c r="AJ165" i="2"/>
  <c r="AJ169" i="2"/>
  <c r="AJ173" i="2"/>
  <c r="AJ48" i="2"/>
  <c r="AJ52" i="2"/>
  <c r="AJ56" i="2"/>
  <c r="AJ60" i="2"/>
  <c r="AJ64" i="2"/>
  <c r="AJ68" i="2"/>
  <c r="AJ72" i="2"/>
  <c r="AJ76" i="2"/>
  <c r="AJ80" i="2"/>
  <c r="AJ84" i="2"/>
  <c r="AJ88" i="2"/>
  <c r="AJ92" i="2"/>
  <c r="AJ96" i="2"/>
  <c r="AJ100" i="2"/>
  <c r="AJ104" i="2"/>
  <c r="AJ108" i="2"/>
  <c r="AJ112" i="2"/>
  <c r="AJ116" i="2"/>
  <c r="AJ120" i="2"/>
  <c r="AJ124" i="2"/>
  <c r="AJ128" i="2"/>
  <c r="AJ132" i="2"/>
  <c r="AJ136" i="2"/>
  <c r="AJ140" i="2"/>
  <c r="AJ144" i="2"/>
  <c r="AJ148" i="2"/>
  <c r="AJ152" i="2"/>
  <c r="AJ156" i="2"/>
  <c r="AJ160" i="2"/>
  <c r="AJ164" i="2"/>
  <c r="AJ168" i="2"/>
  <c r="AJ172" i="2"/>
  <c r="AJ41" i="3"/>
  <c r="AJ39" i="3"/>
  <c r="AJ40" i="3"/>
  <c r="AC23" i="1"/>
  <c r="AB23" i="1"/>
  <c r="AA23" i="1"/>
  <c r="Z23" i="1"/>
  <c r="Y23" i="1"/>
  <c r="X21" i="1"/>
  <c r="R21" i="1"/>
  <c r="L21" i="1"/>
  <c r="N23" i="1"/>
  <c r="O23" i="1"/>
  <c r="P23" i="1"/>
  <c r="M23" i="1"/>
  <c r="T23" i="1"/>
  <c r="U23" i="1"/>
  <c r="V23" i="1"/>
  <c r="W23" i="1"/>
  <c r="S23" i="1"/>
  <c r="AJ21" i="1" l="1"/>
  <c r="AJ23" i="1" s="1"/>
  <c r="AJ178" i="2"/>
  <c r="X23" i="1"/>
  <c r="R23" i="1"/>
  <c r="L18" i="2" l="1"/>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41" i="3" l="1"/>
  <c r="L40" i="3"/>
  <c r="L39" i="3"/>
  <c r="H178" i="2" l="1"/>
  <c r="I178" i="2"/>
  <c r="L175" i="2"/>
  <c r="L178" i="2" l="1"/>
  <c r="L23" i="1"/>
  <c r="L38" i="3" l="1"/>
  <c r="L37" i="3"/>
  <c r="L36" i="3"/>
  <c r="L35" i="3"/>
  <c r="L34" i="3"/>
  <c r="L33" i="3"/>
  <c r="L32" i="3"/>
  <c r="L31" i="3"/>
  <c r="L30" i="3"/>
  <c r="L29" i="3"/>
  <c r="L28" i="3"/>
  <c r="L27" i="3"/>
  <c r="L26" i="3"/>
  <c r="L25" i="3"/>
  <c r="L24" i="3"/>
  <c r="L22" i="3"/>
  <c r="L21" i="3"/>
  <c r="L20" i="3"/>
  <c r="L19" i="3"/>
  <c r="L18" i="3"/>
  <c r="L16" i="3"/>
  <c r="L15" i="3"/>
  <c r="L14" i="3"/>
  <c r="L13" i="3"/>
  <c r="L12" i="3"/>
  <c r="L11" i="3"/>
  <c r="L23" i="3" l="1"/>
  <c r="L59" i="3" s="1"/>
  <c r="AC23" i="3"/>
  <c r="X23" i="3" l="1"/>
  <c r="AJ23" i="3" l="1"/>
  <c r="R48" i="3" l="1"/>
  <c r="R59" i="3" s="1"/>
  <c r="AC48" i="3"/>
  <c r="X48" i="3" s="1"/>
  <c r="W59" i="3"/>
  <c r="X59" i="3" l="1"/>
  <c r="AJ48" i="3"/>
  <c r="AJ59" i="3" s="1"/>
  <c r="AC59" i="3"/>
</calcChain>
</file>

<file path=xl/sharedStrings.xml><?xml version="1.0" encoding="utf-8"?>
<sst xmlns="http://schemas.openxmlformats.org/spreadsheetml/2006/main" count="1703" uniqueCount="611">
  <si>
    <t>Наименование юридического лица (полностью)</t>
  </si>
  <si>
    <t>Наименование объекта (поликлиника, стационар (дневной/кругло-суточный), поликлиническое подразделение, ЦРБ, РБ, ВА, УБ, ОВОП, ФАП, ФП, прочее (переход между стационаром и структурным подразделением)</t>
  </si>
  <si>
    <t>Адрес объекта</t>
  </si>
  <si>
    <t>поликлиника в микрорайоне Королевка с организацией педиатрического и терапевтического приемов</t>
  </si>
  <si>
    <t>новое строительство</t>
  </si>
  <si>
    <t>да</t>
  </si>
  <si>
    <t>ИТОГО</t>
  </si>
  <si>
    <t>№
п/п</t>
  </si>
  <si>
    <t>г. Смоленск, микрорайон Королевка</t>
  </si>
  <si>
    <t>стационар</t>
  </si>
  <si>
    <t>Износ (%)</t>
  </si>
  <si>
    <t>Планируемое мероприятие (капитальный ремонт, выборочный ремонт)</t>
  </si>
  <si>
    <t>Количество населения, обслуживаемого медицинской организацией (структурным подразделением)</t>
  </si>
  <si>
    <t>Площадь объекта (кв. м)</t>
  </si>
  <si>
    <t>Мощность объекта</t>
  </si>
  <si>
    <t>Областное государственное бюджетное учреждение здравоохранения «Холм-Жирковская центральная районная больница»</t>
  </si>
  <si>
    <t>ВА</t>
  </si>
  <si>
    <t>75,0</t>
  </si>
  <si>
    <t>выборочный ремонт</t>
  </si>
  <si>
    <t>80,0</t>
  </si>
  <si>
    <t>ФАП</t>
  </si>
  <si>
    <t xml:space="preserve">капитальный ремонт фельдшерско-акушерского пункта </t>
  </si>
  <si>
    <t>40,0</t>
  </si>
  <si>
    <t>ЦРБ</t>
  </si>
  <si>
    <t>капитальный ремонт по замене оконных блоков</t>
  </si>
  <si>
    <t>капитальный ремонт</t>
  </si>
  <si>
    <t>стационар круглосуточный</t>
  </si>
  <si>
    <t>капитальный ремонт круглосуточного стационара</t>
  </si>
  <si>
    <t>капитальный ремонт фельдшерско-акушерского пункта</t>
  </si>
  <si>
    <t>Областное государственное бюджетное учреждение здравоохранения «Починковская районная больница»</t>
  </si>
  <si>
    <t>поликлиническое подразделение</t>
  </si>
  <si>
    <t>50,0</t>
  </si>
  <si>
    <t>капитальный ремонт помещений</t>
  </si>
  <si>
    <t>73,0</t>
  </si>
  <si>
    <t>РБ</t>
  </si>
  <si>
    <t>капитальный ремонт кровли</t>
  </si>
  <si>
    <t>капитальный ремонт кровли и помещений</t>
  </si>
  <si>
    <t>Областное государственное бюджетное учреждение здравоохранения «Вяземская центральная районная больница»</t>
  </si>
  <si>
    <t>капитальный ремонт кровли, помещений, фасада</t>
  </si>
  <si>
    <t>44,0</t>
  </si>
  <si>
    <t xml:space="preserve">капитальный ремонт врачебной амбулатории </t>
  </si>
  <si>
    <t>Областное государственное бюджетное учреждение здравоохранения «Рославльская центральная районная больница»</t>
  </si>
  <si>
    <t>УБ</t>
  </si>
  <si>
    <t>капитальный ремонт помещений и инженерных сетей</t>
  </si>
  <si>
    <t>капитальный ремонт внутренних помещений</t>
  </si>
  <si>
    <t>79,0</t>
  </si>
  <si>
    <t>75,4</t>
  </si>
  <si>
    <t>79,9</t>
  </si>
  <si>
    <t>капитальный ремонт внутренних помещений, крыльца</t>
  </si>
  <si>
    <t>капитальный ремонт участковой больницы</t>
  </si>
  <si>
    <t>поликлиника</t>
  </si>
  <si>
    <t>67,0</t>
  </si>
  <si>
    <t>Областное государственное бюджетное учреждение здравоохранения «Монастырщинская центральная районная больница»</t>
  </si>
  <si>
    <t>71,9</t>
  </si>
  <si>
    <t>52,2</t>
  </si>
  <si>
    <t>Областное государственное бюджетное учреждение здравоохранения «Велижская центральная районная больница»</t>
  </si>
  <si>
    <t>капитальный ремонт внутренних помещений, системы отопления</t>
  </si>
  <si>
    <t>Областное государственное бюджетное учреждение здравоохранения «Смоленская центральная районная больница»</t>
  </si>
  <si>
    <t>Смоленская обл., Смоленский р-н, с. Ольша, ул. Заозерная, д. 12, кв. 12</t>
  </si>
  <si>
    <t>капитальный ремонт внутренних помещений, кровли, замена оконных блоков</t>
  </si>
  <si>
    <t>Областное государственное бюджетное учреждение здравоохранения «Дорогобужская центральная районная больница»</t>
  </si>
  <si>
    <t>капитальный ремонт помещений  и кровли поликлиники</t>
  </si>
  <si>
    <t>60,0</t>
  </si>
  <si>
    <t>61,0</t>
  </si>
  <si>
    <t>Областное государственное бюджетное учреждение здравоохранения «Сафоновская центральная районная больница»</t>
  </si>
  <si>
    <t xml:space="preserve">выборочный ремонт </t>
  </si>
  <si>
    <t>капитальный ремонт системы отопления, горячего и холодного водоснабжения</t>
  </si>
  <si>
    <t>детская поликлиника</t>
  </si>
  <si>
    <t>Областное государственное бюджетное учреждение здравоохранения «Кардымовская центральная районная больница»</t>
  </si>
  <si>
    <t>капитальный ремонт поликлинического отделения</t>
  </si>
  <si>
    <t>комплексный капитальный ремонт ФАПа</t>
  </si>
  <si>
    <t>69,0</t>
  </si>
  <si>
    <t>Областное государственное бюджетное учреждение здравоохранения «Шумячская центральная районная больница»</t>
  </si>
  <si>
    <t>77,5</t>
  </si>
  <si>
    <t>Областное государственное бюджетное учреждение здравоохранения «Демидовская центральная районная больница»</t>
  </si>
  <si>
    <t>49,0</t>
  </si>
  <si>
    <t>капитальный ремонт внутренних помещений, оконных блоков</t>
  </si>
  <si>
    <t>Областное государственное бюджетное учреждение здравоохранения «Консультативно-диагностическая поликлиника № 1»</t>
  </si>
  <si>
    <t>42,8</t>
  </si>
  <si>
    <t>Областное государственное бюджетное учреждение здравоохранения «Руднянская центральная районная больница»</t>
  </si>
  <si>
    <t>77,0</t>
  </si>
  <si>
    <t>Областное государственное бюджетное учреждение здравоохранения «Духовщинская центральная районная больница»</t>
  </si>
  <si>
    <t>70,0</t>
  </si>
  <si>
    <t>капитальный ремонт внутренних помещений, фасада, замена оконных блоков и дверных проемов, электрики, сантехники</t>
  </si>
  <si>
    <t>Областное государственное бюджетное учреждение здравоохранения «Ярцевская центральная районная больница»</t>
  </si>
  <si>
    <t>41,0</t>
  </si>
  <si>
    <t>Областное государственное бюджетное учреждение здравоохранения «Ершичская центральная районная больница»</t>
  </si>
  <si>
    <t>Областное государственное бюджетное учреждение здравоохранения «Краснинская центральная районная больница»</t>
  </si>
  <si>
    <t>Областное государственное бюджетное учреждение здравоохранения «Клиническая больница № 1»</t>
  </si>
  <si>
    <t>капитальный ремонт кровли, внутренние и внешние работы</t>
  </si>
  <si>
    <t>Областное государственное бюджетное учреждение здравоохранения «Клинический родильный дом»</t>
  </si>
  <si>
    <t>Областное государственное бюджетное учреждение здравоохранения «Гагаринская центральная районная больница»</t>
  </si>
  <si>
    <t>43,0</t>
  </si>
  <si>
    <t>капитальный ремонт стоматологической поликлиники</t>
  </si>
  <si>
    <t>капитальный ремонт внутренних помещений, кровли, системы водоснабжения</t>
  </si>
  <si>
    <t>Областное государственное бюджетное учреждение здравоохранения «Угранская центральная районная больница»</t>
  </si>
  <si>
    <t>капитальный ремонт поликлиники</t>
  </si>
  <si>
    <t>Областное государственное автономное учреждение здравоохранения «Вяземская городская стоматологическая поликлиника»</t>
  </si>
  <si>
    <t>Областное государственное автономное учреждение здравоохранения «Рославльская межрайонная стоматологическая поликлиника»</t>
  </si>
  <si>
    <t>Областное государственное автономное учреждение здравоохранения «Смоленская областная клиническая стоматологическая поликлиника»</t>
  </si>
  <si>
    <t>Областное государственное бюджетное учреждение здравоохранения «Детская стоматологическая поликлиника»</t>
  </si>
  <si>
    <t>Областное государственное автономное учреждение здравоохранения «Стоматологическая поликлиника № 1» </t>
  </si>
  <si>
    <t>Областное государственное автономное учреждение здравоохранения «Стоматологическая поликлиника № 3»</t>
  </si>
  <si>
    <t>45,0</t>
  </si>
  <si>
    <t>капитальный ремонт внутренних помещений, электросетей</t>
  </si>
  <si>
    <t>№ п/п</t>
  </si>
  <si>
    <t xml:space="preserve">Наименование объекта (поликлиника,
стационар
(дневной/кругло-суточный),
поликлиническое
подразделение, ЦРБ, РБ, ВА, УБ, ОВОП, ФАП, ФП, прочее
(переход между
стационаром
и структурным
подразделением)
</t>
  </si>
  <si>
    <t>Наименование объекта (ВА, ОВОП, ФАП, ФП)</t>
  </si>
  <si>
    <t>Планируемое мероприятие (приобретение и монтаж быстровозводимых модульных конструкций)</t>
  </si>
  <si>
    <t>Наличие детских подразделений (да/нет)</t>
  </si>
  <si>
    <t>приобретение и монтаж быстровозводимых модульных конструкций (взамен существующего)</t>
  </si>
  <si>
    <t>нет</t>
  </si>
  <si>
    <t>Областное государственное бюджетное учреждение здравоохранения «Хиславичская центральная районная больница»</t>
  </si>
  <si>
    <t xml:space="preserve">Областное государственное бюджетное учреждение здравоохранения «Хиславичская центральная районная больница» </t>
  </si>
  <si>
    <t>Смоленская обл., Починковский р-н, дер. Шанталово</t>
  </si>
  <si>
    <t>Смоленская обл., Починковский р-н, дер. Макшеево</t>
  </si>
  <si>
    <t>Смоленская обл., Починковский р-н, дер. Старинки</t>
  </si>
  <si>
    <t>Смоленская обл., Кардымовский р-н, дер. Тюшино</t>
  </si>
  <si>
    <t>Смоленская обл., Хиславичский р-н, дер. Микшино</t>
  </si>
  <si>
    <t>Смоленская обл., Хиславичский р-н, дер. Черепово</t>
  </si>
  <si>
    <t>Смоленская обл., Хиславичский р-н, дер. Соино</t>
  </si>
  <si>
    <t>Смоленская обл., Краснинский р-н, дер. Волково</t>
  </si>
  <si>
    <t>Смоленская обл., Гагаринский р-н, дер. Ивашково</t>
  </si>
  <si>
    <t>Смоленская обл., Гагаринский р-н, дер. Алексеевка</t>
  </si>
  <si>
    <t>Смоленская обл., Духовщинский р-н, дер. Третьяково</t>
  </si>
  <si>
    <t>Смоленская обл., Духовщинский р-н, дер. Петрищево</t>
  </si>
  <si>
    <t>Смоленская обл., Рославльский р-н,  с. Богданово</t>
  </si>
  <si>
    <t>Смоленская обл., Демидовский р-н,  дер. Закрутье</t>
  </si>
  <si>
    <t>Смоленская обл., Монастырщинский р-н, дер. Досугово</t>
  </si>
  <si>
    <t>Смоленская обл., Рославльский р-н, дер. Грязенять</t>
  </si>
  <si>
    <t>Смоленская обл., Рославльский р-н, дер. Козловка</t>
  </si>
  <si>
    <t>Смоленская обл., Рославльский р-н, с. Остер, ул. Пушкина, д. 6</t>
  </si>
  <si>
    <t>Смоленская обл., г. Велиж, ул. Еременко, д. 23/10</t>
  </si>
  <si>
    <t>Смоленская обл., Дорогобужский р-н, дер. Ушаково</t>
  </si>
  <si>
    <t>г. Смоленск, ул. Чаплина, д. 3</t>
  </si>
  <si>
    <t>г. Смоленск, ул. 25 Сентября, д. 40</t>
  </si>
  <si>
    <t>Смоленская обл., Холм-Жирковский р-н, ст. Игоревская</t>
  </si>
  <si>
    <t>ФП</t>
  </si>
  <si>
    <t>капитальный ремонт ФАПа</t>
  </si>
  <si>
    <t>Смоленская обл., Шумячский р-н, дер. Студенец</t>
  </si>
  <si>
    <t>Областное государственное бюджетное учреждение здравоохранения «Ярцевская городская стоматологическая поликлиника»</t>
  </si>
  <si>
    <t>капитальный ремонт по замене оконных и дверных блоков, кровли, санузлов</t>
  </si>
  <si>
    <t>капитальный ремонт кровли, фасада здания</t>
  </si>
  <si>
    <t>капитальный ремонт ФАП, кровли и фундамента</t>
  </si>
  <si>
    <t>капитальный ремонт районной больницы, внутренних помещений, входной группы, инженерных коммуникаций, крыльца</t>
  </si>
  <si>
    <t>капитальный ремонт инженерных систем (электроснабжения, водоснабжения и водоотведения)</t>
  </si>
  <si>
    <t>Наименование ремонтных работ (в случае, если выборочный капремонт)</t>
  </si>
  <si>
    <t>капитальный ремонт внутренних помещений (крыша)</t>
  </si>
  <si>
    <t>604,8</t>
  </si>
  <si>
    <t>выборочный ремонт помещений (пол, потолки, стены)</t>
  </si>
  <si>
    <t>капитальный ремонт ФАПа (замена полов, электросетей, оконных блоков и дверей; косметический ремонт помещения; укладка плитки в процедурном кабинете)</t>
  </si>
  <si>
    <t>выборочный ремонт по замене оконных блоков, по замене инженерных коммуникаций</t>
  </si>
  <si>
    <t>выборочный ремонт по замене системы внутреннего электроснабжения, системы отопления здания, системы горячего водоснабжения, системы канализации здания, внутренних помещений</t>
  </si>
  <si>
    <t>выборочный ремонт внутренних помещений</t>
  </si>
  <si>
    <t>выборочный ремонт кровли и системы отопления</t>
  </si>
  <si>
    <t>выборочный ремонт оконных блоков, кровли и системы отопления</t>
  </si>
  <si>
    <t>выборочный ремонт внутренних помещений, внутренних помещений центрального входа, водопроводной и канализационной систем</t>
  </si>
  <si>
    <t>выборочный ремонт поликлинического отделения</t>
  </si>
  <si>
    <t>выборочный ремонт внутренних помещений, фасада, крыши</t>
  </si>
  <si>
    <t>терапевтический корпус</t>
  </si>
  <si>
    <t>выборочный ремонт кровли, внутренних помещений, вентиляции, фасада и крыльца; сантехнические работы</t>
  </si>
  <si>
    <t>капитальный ремонт крыльца, входной зоны и цоколя зданий; лестничной клетки запасного выхода</t>
  </si>
  <si>
    <t>замена лифтов, капитальный ремонт кровли, ремонт внутренних помещений здания поликлиники</t>
  </si>
  <si>
    <t>капитальный ремонт здания</t>
  </si>
  <si>
    <t>капиталбный ремонт рентгенологического кабинета</t>
  </si>
  <si>
    <t>капитальный ремонт систем водопровода и отопления</t>
  </si>
  <si>
    <t>капитальный ремонт помещений поликлиники, замена оконных блоков</t>
  </si>
  <si>
    <t>капитальный  ремонт крыши поликлиники</t>
  </si>
  <si>
    <t>выборочный ремонт кровли, фасада, фундамента</t>
  </si>
  <si>
    <t>капитальный ремонт помещений ФАПа (стены, потолки, полы)</t>
  </si>
  <si>
    <t>выборочный ремонт (замена оконных блоков, ремонт фасада)</t>
  </si>
  <si>
    <t>выборочный ремонт внутренних помещений, ремонт кровли</t>
  </si>
  <si>
    <t>выборочный ремонт (ремонт кровли, замена оконных блоков, ремонт отопления и выборочный ремонт внутренних помещений)</t>
  </si>
  <si>
    <t>выборочный ремонт (внутренних помещений, ремонт кровли, замена оконных блоков, ремонт системы отопления)</t>
  </si>
  <si>
    <t xml:space="preserve">капитальный ремонт </t>
  </si>
  <si>
    <t>капитальный ремонт кровли и пристройки</t>
  </si>
  <si>
    <t>выборочный ремонт внутренних помещений, ремонт по замене систем водоснабжения и водоотведения, электросетей, кровли</t>
  </si>
  <si>
    <t>капитальный ремонт внутренних помещений взрослой поликлиники</t>
  </si>
  <si>
    <t>Областное государственное бюджетное учреждение здравоохранения «Сычевская центральная районная больница»</t>
  </si>
  <si>
    <t>Областное государственное бюджетное учреждение здравоохранения «Ельнинская центральная районная больница»</t>
  </si>
  <si>
    <t>выборочный ремонт внутренних помещений, замена окон</t>
  </si>
  <si>
    <t>капитальный ремонт внутренних помещений, крыши</t>
  </si>
  <si>
    <t>выборочный ремонт внутренних помещений, фасада поликлиники</t>
  </si>
  <si>
    <t xml:space="preserve">Смоленская обл., 
Вяземский р-н, 
дер. Относово
</t>
  </si>
  <si>
    <t>Смоленская обл., 
Вяземский р-н, 
дер. Черное, ул. Советская, 
д. 6</t>
  </si>
  <si>
    <t>Смоленская обл., 
Вяземский р-н, 
дер. Дмитровка</t>
  </si>
  <si>
    <t>Смоленская обл., 
Вяземский р-н, 
дер. Кайдаково</t>
  </si>
  <si>
    <t>Смоленская обл., 
Вяземский р-н, с. Семлево</t>
  </si>
  <si>
    <t>Смоленская обл., 
Вяземский р-н, с. Шуйское</t>
  </si>
  <si>
    <t>Смоленская обл., 
Вяземский р-н, 
дер. Ефремово</t>
  </si>
  <si>
    <t>Смоленская обл., Гагаринский р-н, 
с. Пречистое</t>
  </si>
  <si>
    <t>Смоленская обл., Гагаринский р-н, 
с. Самуйлово</t>
  </si>
  <si>
    <t>Смоленская обл., Демидовский р-н, 
дер. Михайловское, 
ул. Молодежная, д. 4</t>
  </si>
  <si>
    <t>Смоленская обл., Демидовский р-н, 
дер. Титовщина</t>
  </si>
  <si>
    <t>Смоленская обл., Демидовский р-н, 
дер. Пересудово</t>
  </si>
  <si>
    <t>Смоленская обл., Демидовский р-н, 
дер. Жичицы</t>
  </si>
  <si>
    <t>Смоленская обл., Демидовский р-н, 
дер. Петраково</t>
  </si>
  <si>
    <t>Смоленская обл., Демидовский р-н, 
дер. Закрутье</t>
  </si>
  <si>
    <t>г. Смоленск, 
ул. Дзержинского, д. 9</t>
  </si>
  <si>
    <t>Смоленская обл., Дорогобужский р-н, 
пгт Верхнеднепровский, 
ул. Молодежная, д. 9</t>
  </si>
  <si>
    <t>Смоленская обл., Дорогобужский р-н, 
дер. Бизюково</t>
  </si>
  <si>
    <t>Смоленская обл., Дорогобужский р-н, 
с. Алексино</t>
  </si>
  <si>
    <t>Смоленская обл., Дорогобужский р-н, 
дер. Мархоткино</t>
  </si>
  <si>
    <t>Смоленская обл., Дорогобужский р-н, 
дер. Слойково</t>
  </si>
  <si>
    <t>Смоленская обл., Дорогобужский р-н, 
дер. Княщино</t>
  </si>
  <si>
    <t>Смоленская обл., Дорогобужский р-н, 
дер. Озерище</t>
  </si>
  <si>
    <t>Смоленская обл., г. Ельня, 
ул. Пролетарская, д. 96</t>
  </si>
  <si>
    <t>Смоленская обл., Кардымовский р-н, 
дер. Соловьево</t>
  </si>
  <si>
    <t>Смоленская обл., 
пгт Кардымово, 
ул. Красноармейская, д. 22</t>
  </si>
  <si>
    <t>Смоленская обл., Кардымовский р-н, 
дер. Варваровщина, 
ул. Парковая, д. 1</t>
  </si>
  <si>
    <t>Смоленская обл., Кардымовский р-н, 
дер. Шокино</t>
  </si>
  <si>
    <t>г. Смоленск, ул. Кутузова, 
д. 2а</t>
  </si>
  <si>
    <t>г. Смоленск, ул. Нарвская, 
д. 21/3</t>
  </si>
  <si>
    <t>Смоленская обл., Краснинский р-н, 
пгт Красный, ул. Ленина, 
д. 25</t>
  </si>
  <si>
    <t>Смоленская обл., Краснинский р-н, 
дер. Гусино, ул. Мичурина, 
д. 32</t>
  </si>
  <si>
    <t>Смоленская обл., Краснинский р-н, 
дер. Красная Горка</t>
  </si>
  <si>
    <t>Смоленская обл., Краснинский р-н, 
дер. Мерлино</t>
  </si>
  <si>
    <t>Смоленская обл., Краснинский р-н, 
дер. Маньково</t>
  </si>
  <si>
    <t>Смоленская обл., Краснинский р-н, 
дер. Малеево</t>
  </si>
  <si>
    <t>Смоленская обл., 
пгт Монастырщина, 
ул. Коммунарная, д. 2</t>
  </si>
  <si>
    <t>Смоленская обл., 
пгт Монастырщина, 
ул. Победы, д. 10</t>
  </si>
  <si>
    <t xml:space="preserve">Смоленская обл., Монастырщинский р-н, 
дер. Татарск </t>
  </si>
  <si>
    <t>Смоленская обл., Монастырщинский р-н, 
дер. Соболево</t>
  </si>
  <si>
    <t>Смоленская обл., Монастырщинский р-н, 
дер. Родьковка</t>
  </si>
  <si>
    <t>г. Смоленск, 
просп. Строителей, д. 15</t>
  </si>
  <si>
    <t>г. Смоленск, пос. Пронино, 
д. 7</t>
  </si>
  <si>
    <t>г. Смоленск, ул. Минская, 
д. 3</t>
  </si>
  <si>
    <t>Смоленская обл., Починковский р-н, 
дер. Бобыново</t>
  </si>
  <si>
    <t>Смоленская обл., Починковский р-н, 
дер. Даньково</t>
  </si>
  <si>
    <t>Смоленская обл., Починковский р-н, 
дер. Мурыгино, 
ул. Школьная, д. 8</t>
  </si>
  <si>
    <t>Смоленская обл., Починковский р-н, 
дер. Липки</t>
  </si>
  <si>
    <t>Смоленская обл., Починковский р-н, 
дер. Ламоново</t>
  </si>
  <si>
    <t>Смоленская обл., Починковский р-н, 
дер. Сельцо</t>
  </si>
  <si>
    <t>Смоленская обл., Рославльский р-н, 
дер. Ивановское (Ивановское сельское поселение Рославльского района Смоленской области)</t>
  </si>
  <si>
    <t xml:space="preserve">Смоленская обл., Рославльский р-н, 
дер. Волковичи, д. 1 </t>
  </si>
  <si>
    <t>Смоленская обл., Рославльский р-н, 
дер. Чижовка-2, д. 1</t>
  </si>
  <si>
    <t xml:space="preserve">Смоленская обл., Рославльский р-н, 
дер. Доротовка, д. 1 </t>
  </si>
  <si>
    <t>Смоленская обл., Рославльский р-н, 
дер. Пригорье</t>
  </si>
  <si>
    <t>Смоленская обл., 
Шумячский р-н, 
с. Первомайский, 
ул. Советская, д. 49</t>
  </si>
  <si>
    <t>Смоленская обл., г. Рудня, 
ул. Пирогова, д. 2</t>
  </si>
  <si>
    <t>Смоленская обл., 
Руднянский р-н, 
с. Понизовье, 
ул. Коммунистическая</t>
  </si>
  <si>
    <t>Смоленская обл., 
г. Сафоново, 
ул. Ленинградская, д. 10</t>
  </si>
  <si>
    <t xml:space="preserve">Смоленская область, Сафоновский р-н, 
дер. Старое Село, 
ул. Придорожная, д. 7
</t>
  </si>
  <si>
    <t>Смоленская область, 
дер. Игнатково, 
ул. Центральная, д. 1</t>
  </si>
  <si>
    <t>Смоленская область, 
дер. Прудки, 
ул. Центральная, д. 1</t>
  </si>
  <si>
    <t>Смоленская обл., 
дер. Богдановщина,
ул. Приозерная, д. 1</t>
  </si>
  <si>
    <t>Смоленская обл., Смоленский р-н, 
с. Пригорское, 
ул. Спортивная, д. 8</t>
  </si>
  <si>
    <t>Смоленская обл., Смоленский р-н, 
дер. Бубново, ул. Садовая, 
д. 20</t>
  </si>
  <si>
    <t>Смоленская обл., Смоленский р-н, 
дер. Русилово, ул. Полевая, 
д. 53</t>
  </si>
  <si>
    <t>Смоленская обл., Смоленский р-н, 
дер. Богородицкое, 
ул. Викторова, д. 27, кв. 1</t>
  </si>
  <si>
    <t>Смоленская обл., Смоленский р-н, 
дер. Синьково, ул. Гутина, 
д. 5</t>
  </si>
  <si>
    <t>Смоленская обл., Смоленский р-н, 
дер. Чекулино, 
ул. Заручейная, д. 1</t>
  </si>
  <si>
    <t>Смоленская обл., Новодугинский р-н, 
с. Новодугино, ул. Чкалова, д. 15</t>
  </si>
  <si>
    <t>Смоленская обл., Новодугинский р-н, 
дер. Торбеево</t>
  </si>
  <si>
    <t>Смоленская обл., Новодугинский р-н, 
дер. Караваево</t>
  </si>
  <si>
    <t>Смоленская обл., 
Угранский р-н, с. Угра, 
ул. Ленина, д. 41</t>
  </si>
  <si>
    <t>Смоленская обл., 
пгт Хиславичи, 
ул. Советская, д. 115/4</t>
  </si>
  <si>
    <t>Смоленская обл., 
Холм-Жирковский р-н, 
дер. Агибалово, 
ул. Центральная, д. 2</t>
  </si>
  <si>
    <t>Смоленская обл., 
Шумячский р-н, 
дер. Криволес</t>
  </si>
  <si>
    <t xml:space="preserve">Смоленская обл., 
Шумячский р-н, 
дер. Дубровка </t>
  </si>
  <si>
    <t>Смоленская обл., 
Шумячский р-н, с. Русское</t>
  </si>
  <si>
    <t>Смоленская обл., 
Шумячский р-н, 
ст. Понятовка</t>
  </si>
  <si>
    <t>Смоленская обл., 
Ярцевский р-н, 
дер. Староселье</t>
  </si>
  <si>
    <t>Смоленская обл., 
Ярцевский р-н, 
дер. Мирополье</t>
  </si>
  <si>
    <t>Смоленская обл., 
Ярцевский р-н, 
дер. Капыревщина</t>
  </si>
  <si>
    <t>Смоленская обл., Починковский р-н, дер. Пересна</t>
  </si>
  <si>
    <t>Количество населения, обслужи-ваемого медицинской организацией (структурным подраз-делением)</t>
  </si>
  <si>
    <t>Консолидированный бюджет, в том числе по годам:</t>
  </si>
  <si>
    <t>Запланированный год завершения мероприятия по объекту</t>
  </si>
  <si>
    <t>Наличие детских под-разделений (да/нет)</t>
  </si>
  <si>
    <t>Единицы измерения мощности планируемого объекта  (посещений в смену, койко-мест для стационаров)</t>
  </si>
  <si>
    <t>Единицы измерения мощности планируемого объекта (посещений в смену, койко-мест для стационаров)</t>
  </si>
  <si>
    <t>посещений в смену</t>
  </si>
  <si>
    <t>Запланированный год
завершения
мероприятия по
объекту</t>
  </si>
  <si>
    <t>койко-мест</t>
  </si>
  <si>
    <t>Таблица 1</t>
  </si>
  <si>
    <t>ОРГАНИЗАЦИЯ ОКАЗАНИЯ 
медицинской помощи с приближением к месту жительства, месту обучения или работы исходя из потребностей всех групп населения с учетом трехуровневой системы оказания медицинской помощи</t>
  </si>
  <si>
    <t>посещений в смепну</t>
  </si>
  <si>
    <t>Мощность планируемого объекта (посещений в смену, койко-мест для стационаров)</t>
  </si>
  <si>
    <t>Планируемая стоимость работ (консолиди-
рованный бюджет)</t>
  </si>
  <si>
    <t>Таблица 2</t>
  </si>
  <si>
    <t>Смоленская область, 
г. Сычевка, ул. Рабочая, 
д. 4</t>
  </si>
  <si>
    <t>Смоленская обл., Починковский р-н, 
пос. Стодолище, 
ул. Ленина, д. 26</t>
  </si>
  <si>
    <t>Смоленская обл., 
г. Починок, ул. Кирова, 
д. 5</t>
  </si>
  <si>
    <t>Смоленская обл., 
Вяземский р-н, 
дер. Юшково</t>
  </si>
  <si>
    <t>Смоленская обл., 
Вяземский р-н, 
с. Туманово</t>
  </si>
  <si>
    <t>Смоленская обл., 
г. Вязьма, 
ул. Комсомольская, д. 29</t>
  </si>
  <si>
    <t xml:space="preserve">Смоленская обл., Рославльский р-н, 
с. Екимовичи, 
ул. Ленинская, д. 35 </t>
  </si>
  <si>
    <t>г. Смоленск, 
ул. Нормандия-Неман, 
д. 37</t>
  </si>
  <si>
    <t>наружный капитальный ремонт (кровля, фасад, крыльцо, отмостка, цоколь). Внутренняя отделка помещений (сантехнические работы (замена водопровода и канализации), электромонтажные работы, замена полов, покраска стен кабинетов и коридоров)</t>
  </si>
  <si>
    <t>наружный капитальный ремонт (кровля, фасад, крыльцо, отмостка, цоколь). Внутренняя отделка помещений (сантехнические работы, электромонтажные работы, замена полов, покраска стен кабинетов и коридоров)</t>
  </si>
  <si>
    <t>наружный капитальный ремонт (кровля, несущая стена, фасад, крыльцо, отмостка, цоколь, замена деревянных окон); внутренняя отделка (сантехнические работы, электромонтажные работы, замена полов, покраска стен кабинетов и коридоров)</t>
  </si>
  <si>
    <t>замена окон,  сантехнические работы, электромонтажные работы, замена полов, покраска стен кабинетов и коридоров, ремонт системы отопления</t>
  </si>
  <si>
    <t>наружный капитальный ремонт (кровля, фасад, крыльцо). Внутренняя отделка помещений (замена полов, печные работы, покраска, замена окон)</t>
  </si>
  <si>
    <t>Смоленская обл., Духовщинский р-н, 
пгт Озерный, 
ул. Кольцевая, д. 35</t>
  </si>
  <si>
    <t>Смоленская обл., 
Велижский р-н, 
дер. Беляево, 
ул. Центральная, д. 19</t>
  </si>
  <si>
    <t>г. Смоленск, 
ул. Ново-Ленинградская, 
д. 5</t>
  </si>
  <si>
    <t>Смоленская обл., Смоленский р-н, 
пос. Стабна, 
ул. Больничная, д. 6</t>
  </si>
  <si>
    <t>Смоленская обл., Смоленский р-н, 
дер. Кощино, 
ул. Калинина, д. 25</t>
  </si>
  <si>
    <t>Смоленская обл., Смоленский р-н, 
дер. Хохлово, ул. Мира, 
д. 27</t>
  </si>
  <si>
    <t>Смоленская обл., Смоленский р-н, 
с. Печерск, 
ул. Пионерская, д. 6</t>
  </si>
  <si>
    <t>Смоленская обл., Смоленский р-н, 
дер. Новые Батеки, 
ул. Первомайская, 
д. 21</t>
  </si>
  <si>
    <t>Смоленская обл., Смоленский р-н, 
дер. Лоино, 
ул. Центральная, д. 13</t>
  </si>
  <si>
    <t>Смоленская обл., Смоленский р-н, 
дер. Лубня, ул. Мирная, 
д. 4</t>
  </si>
  <si>
    <t>Смоленская обл., 
г. Дорогобуж, 
ул. К. Маркса, д. 31</t>
  </si>
  <si>
    <t xml:space="preserve">Смоленская обл., 
г. Дорогобуж, 
ул. Чистякова, д. 8
</t>
  </si>
  <si>
    <t>капитальный ремонт помещений детского и гинекологического отделений</t>
  </si>
  <si>
    <t>Смоленская обл., 
г. Сафоново, 
ул. Вахрушева, д. 4</t>
  </si>
  <si>
    <t>Смоленская обл., 
г. Сафоново, 
ул. Октябрьская, д. 70, строение 3</t>
  </si>
  <si>
    <t>Смоленская обл., 
г. Сафоново, 
ул. Октябрьская, д. 70, строение 4</t>
  </si>
  <si>
    <t>Смоленская обл., 
г. Сафоново, 
ул. Октябрьская, д. 66</t>
  </si>
  <si>
    <t>Смоленская обл., Сафоновский р-н., 
с. Лесное</t>
  </si>
  <si>
    <t>Смоленская обл., 
г. Рославль, пер. 4-й Красноармейский, 6а</t>
  </si>
  <si>
    <t>Смоленская обл., 
пгт Шумячи, 
ул. Пионерская, д. 1</t>
  </si>
  <si>
    <t>Смоленская обл., Демидовский р-н, 
дер. Дубровка, 
ул. Садовая, д. 7</t>
  </si>
  <si>
    <t>Смоленская обл., Демидовский р-н, 
дер. Заборье, 
ул. Молодежная, д. 58, 
кв. 2</t>
  </si>
  <si>
    <t>Смоленская обл., 
с. Темкино, 
ул. Советская, д. 24</t>
  </si>
  <si>
    <t>Смоленская обл., 
г. Духовщина, 
ул. Советская, д. 10</t>
  </si>
  <si>
    <t>Смоленская обл., 
Ярцевский р-н, 
дер. Репино</t>
  </si>
  <si>
    <t>Смоленская обл., 
Ярцевский р-н, 
дер. Кротово</t>
  </si>
  <si>
    <t>Смоленская обл., 
Ярцевский р-н, 
дер. Ольхово</t>
  </si>
  <si>
    <t>Смоленская обл., 
Ярцевский р-н, 
дер. Засижье</t>
  </si>
  <si>
    <t>г. Смоленск, 
ул. Румянцева, д. 1</t>
  </si>
  <si>
    <t>Смоленская обл., 
г. Гагарин, ул. Петра Алексеева, д. 15</t>
  </si>
  <si>
    <t>Смоленская обл., 
г. Рославль, 
пос. Стеклозавода, д. 1</t>
  </si>
  <si>
    <t>Смоленская обл., 
г. Ярцево, ул. К. Маркса, 
д. 9</t>
  </si>
  <si>
    <t>г. Смоленск, 
просп. Гагарина, д. 27а</t>
  </si>
  <si>
    <t>г. Смоленск, 
ул. Октябрьской революции, д. 3</t>
  </si>
  <si>
    <t>г. Смоленск, 
ул. Багратиона, д. 14/12</t>
  </si>
  <si>
    <t>г. Смоленск, ул. Беляева, 
д. 7</t>
  </si>
  <si>
    <t>г. Смоленск, 
ул. Белинского, д. 1</t>
  </si>
  <si>
    <t>г. Смоленск, 
ул. Лавочкина, д. 49</t>
  </si>
  <si>
    <t>Смоленская обл., 
г. Сафоново, 
дер. Бараново, 
ул. Октябрьская, д. 7</t>
  </si>
  <si>
    <t>Смоленская область, 
дер. Дурово, 
ул. Молодежная, д. 10</t>
  </si>
  <si>
    <t>Смоленская область, 
дер. Кононово, 
ул. Школьная, д. 5</t>
  </si>
  <si>
    <t>Смоленская область, 
дер. Вышегор, 
ул. Советская, д. 6</t>
  </si>
  <si>
    <t>Смоленская обл., 
г. Рославль, 
15 микрорайон, д. 45</t>
  </si>
  <si>
    <t>капитальный ремонт женской консультации, лаборатории (1-й этаж), системы водоотведения и теплоснабжения поликлинического подразделения</t>
  </si>
  <si>
    <t>капитальный ремонт ФАПа (замена кровли, полов, оконных блоков и дверей, электропроводки; косметический ремонт помещения; укладка плитки в процедурном кабинете; подводка холодного водоснабжения; установка септика (отстойника); установка сантехнического узла; обшивка здания сайдингом)</t>
  </si>
  <si>
    <t>капитальный ремонт  1-го, 2-го этажей поликлинического отделения, терапевтического отделения (3-й этаж), корпуса детского отделения</t>
  </si>
  <si>
    <t>наружный капитальный ремонт (фасад); капитальный ремонт внутренних помещений (водопроводная система, канализационная система, электромонтаж, ремонт дверей, стен, перегородок, пола, потолка, оконных блоков)</t>
  </si>
  <si>
    <t xml:space="preserve">внутренняя отделка помещений (сантехнические работы (замена водопровода и канализации), электромонтажные работы, замена полов, покраска стен кабинетов и коридоров). Замена входной двери, ремонт крыльца 
</t>
  </si>
  <si>
    <t>комплексный капитальный ремонт инфекционного корпуса, кровли хирургического корпуса</t>
  </si>
  <si>
    <t xml:space="preserve">выборочный ремонт внутренних помещений, наружный капитальный ремонт (кровля, фасад, крыльцо, цоколь, отмостка), замена деревянных оконных блоков на пластиковые; ремонт крыльца;
внутренняя отделка (потолки, стены, полы, сантехнические работы, электро-монтажные работы)
</t>
  </si>
  <si>
    <t>капитальный ремонт ФАПа (наружный капитальный ремонт: замена деревянных оконных блоков на пластиковые);
внутренняя отделка (стены, потолки, полы, электротехнические работы)</t>
  </si>
  <si>
    <t>капитальный ремонт ФАПа (наружный капитальный ремонт: кровля здания, кровля веранды, фасад здания, фасад веранды, цоколь, отмостка), замена деревянных оконных блоков на пластиковые;
внутренняя отделка веранды и кабинетов (полы, стены, потолок, сантехнические работы)</t>
  </si>
  <si>
    <t>капитальный ремонт ФАПа (наружный капитальный ремонт: кровля здания и козырька, замена деревянных оконных блоков на пластиковые, фасад, цоколь, отмостка, крыльцо, замена входной деревянной двери на металлическую). Внутренняя отделка: потолки, стены, полы, двери, сантехнические работы, электромонтажные работы.
Работы по благоустройству территории (устройство пешеходной дорожки с укладкой бордюра, ремонт забора)</t>
  </si>
  <si>
    <t>капитальный ремонт ФАПа (наружный капитальный ремонт: кровля здания, кровля веранды и козырька, фасад здания, фасад веранды, цоколь, крыльцо, отмостка), замена деревянных оконных блоков на пластиковые, замена входной деревянной двери на металлическую.
Внутренняя отделка веранды, кабинетов, коридора (потолки, стены, полы, двери, сантехнические работы, электромонтажные работы)</t>
  </si>
  <si>
    <t>выборочный ремонт ФАПа (наружный капитальный ремонт: замена деревянных оконных блоков на пластиковые, замена деревянной входной двери на металлическую).
Внутренняя отделка (стены, полы, потолок)</t>
  </si>
  <si>
    <t>Таблица 3</t>
  </si>
  <si>
    <t>Смоленская обл., 
Кардымовский р-н, дер. Нетризово*</t>
  </si>
  <si>
    <t>Смоленская обл., Смоленский р-н, дер. Вязгино, 
ул. Дорожная, д. 1</t>
  </si>
  <si>
    <t>Смоленская обл., Вяземский р-н, 
с. Хмелита</t>
  </si>
  <si>
    <t>Смоленская обл., Вяземский р-н, 
с. Андрейково</t>
  </si>
  <si>
    <t>Смоленская обл., Велижский р-н, 
дер. Погорелье</t>
  </si>
  <si>
    <t>Смоленская обл., Угранский р-н, 
дер. Полднево</t>
  </si>
  <si>
    <t>Смоленская обл.,Угранский р-н, дер. Знаменка</t>
  </si>
  <si>
    <t>Планируемая стоимость работ (консолидиро-
ванный бюджет)</t>
  </si>
  <si>
    <t>Смоленская обл., 
г. Сафоново, 
ул. Октябрьская, д. 70</t>
  </si>
  <si>
    <t>г. Смоленск, 
пр. Трамвайный, д. 11</t>
  </si>
  <si>
    <t>Смоленская обл., 
г. Демидов, ул. Хренова, 
д. 9</t>
  </si>
  <si>
    <t>Смоленская обл., 
г. Ярцево, ул. Братьев Шаршановых, д. 62</t>
  </si>
  <si>
    <t>Смоленская обл., 
Ярцевский р-н, 
дер. Зайцево</t>
  </si>
  <si>
    <t>Смоленская обл., 
с. Ершичи, 
ул. Низинская, д. 19</t>
  </si>
  <si>
    <t xml:space="preserve">Смоленская обл., 
г. Вязьма, ул. Парижской Коммуны, д. 10
</t>
  </si>
  <si>
    <t>капитальный ремонт ФАПа (наружный капитальный ремонт: кровля здания, кровля веранды, фасад веранды, цоколь здания, отмостка), замена деревянных оконных блоков на пластиковые, замена входной деревянной двери на металлическую;
внутренняя отделка веранды, фойе, кабинетов (стены, потолок, полы, сантехнические работы, электромонтажные работы)</t>
  </si>
  <si>
    <t xml:space="preserve">выборочный ремонт ФАПа (наружный капитальный ремонт: кровля козырька, цоколь, отмостка, крыльцо, устройство пандуса), замена деревянных оконных блоков на пластиковые, замена деревянной входной двери на металлическую;
внутренний ремонт: тамбура 
(стены, потолок, полы); коридора (потолки, стены, полы); кабинетов (стены, полы, потолки, двери, сантехнические работы)
</t>
  </si>
  <si>
    <t>капитальный ремонт ФАПа (наружный капитальный ремонт: кровля здания, кровля веранды и пристройки, фасад основного здания, цоколь здания веранды и при-стройки, фасад веранды, крыльцо веранды, крыльцо пристройки, отмостка), замена деревянных оконных блоков на пластиковые, замена деревянной входной двери на металлическую;
внутренняя отделка веранды, котельной и кабинетов (стены, потолки, полы, сантехнические и электромонтажные работы, замена деревянных дверей)</t>
  </si>
  <si>
    <t>Планируемая стоимость работ (бюджет субъекта Российской Федерации)</t>
  </si>
  <si>
    <t>Областное государственное бюджетное учреждение здравоохранения «Поликлиника   № 4»</t>
  </si>
  <si>
    <t>Областное государственное бюджетное учреждение здравоохранения «Поликлиника   № 3»</t>
  </si>
  <si>
    <t xml:space="preserve">Областное государственное бюджетное учреждение здравоохранения «Поликлиника   № 8» </t>
  </si>
  <si>
    <t xml:space="preserve">Областное государственное бюджетное учреждение здравоохранения «Поликлиника   № 2» </t>
  </si>
  <si>
    <t>наружный капитальный ремонт (кровли, фасада); капитальный ремонт внутренних помещений (электромонтажные сети; ремонт дверей, стен, перегородок, пола, потолка, замена оконных блоков)</t>
  </si>
  <si>
    <t>Смоленская обл., 
дер. Мишенино, 
ул. Молодёжная, д. 10</t>
  </si>
  <si>
    <t>капитальный ремонт ФАПа (наружный капитальный ремонт: кровля здания, кровля веранды, крыльцо, фасад), замена деревянных оконных блоков на пластиковые, замена деревянной входной двери на металлическую.
Внутренняя отделка здания и веранды (стены, потолок, полы, сантехнические работы, электромонтажные работы)</t>
  </si>
  <si>
    <t>Смоленская обл., Вяземский р-н, 
дер. Черемушки</t>
  </si>
  <si>
    <t>1.</t>
  </si>
  <si>
    <t>2.</t>
  </si>
  <si>
    <t>Капитальный ремонт медицинских организаций, подведомственных Министерству здравоохранения Смоленской области, и (или) муниципальных медицинских организаций, расположенных на территории Смоленской области,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</si>
  <si>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Приобретение и монтаж быстровозводимых модульных конструкций врачебных амбулаторий, центров (отделений) общей врачебной практики (семейной медицины), фельдшерско-акушерских пунктов, фельдшерских здравпунктов, подведомственных Министерству здравоохранения Смоленской области, и (или) муниципальных медицинских организаций, расположенных на территории Смоленской области,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</si>
  <si>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</si>
  <si>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</si>
  <si>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</si>
  <si>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</si>
  <si>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</si>
  <si>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</si>
  <si>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</si>
  <si>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</si>
  <si>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</si>
  <si>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</si>
  <si>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</si>
  <si>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</si>
  <si>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</si>
  <si>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</si>
  <si>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</si>
  <si>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</si>
  <si>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</si>
  <si>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</si>
  <si>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</si>
  <si>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</si>
  <si>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</si>
  <si>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</si>
  <si>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</si>
  <si>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</si>
  <si>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</si>
  <si>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</si>
  <si>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</si>
  <si>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</si>
  <si>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</si>
  <si>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</si>
  <si>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</si>
  <si>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</si>
  <si>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</si>
  <si>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</si>
  <si>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</si>
  <si>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</si>
  <si>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</si>
  <si>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</si>
  <si>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</si>
  <si>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</si>
  <si>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</si>
  <si>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</si>
  <si>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</si>
  <si>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</si>
  <si>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</si>
  <si>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</si>
  <si>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</si>
  <si>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</si>
  <si>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</si>
  <si>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</si>
  <si>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</si>
  <si>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</si>
  <si>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</si>
  <si>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</si>
  <si>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</si>
  <si>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</si>
  <si>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</si>
  <si>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</si>
  <si>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</si>
  <si>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</si>
  <si>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</si>
  <si>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</si>
  <si>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</si>
  <si>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</si>
  <si>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</si>
  <si>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</si>
  <si>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</si>
  <si>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</si>
  <si>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</si>
  <si>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</si>
  <si>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</si>
  <si>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</si>
  <si>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</si>
  <si>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</si>
  <si>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</si>
  <si>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</si>
  <si>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</si>
  <si>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</si>
  <si>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</si>
  <si>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</si>
  <si>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</si>
  <si>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</si>
  <si>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</si>
  <si>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</si>
  <si>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</si>
  <si>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</si>
  <si>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</si>
  <si>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</si>
  <si>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</si>
  <si>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</si>
  <si>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</si>
  <si>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</si>
  <si>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</si>
  <si>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</si>
  <si>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</si>
  <si>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</si>
  <si>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</si>
  <si>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</si>
  <si>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</si>
  <si>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</si>
  <si>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</si>
  <si>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</si>
  <si>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</si>
  <si>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</si>
  <si>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</si>
  <si>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</si>
  <si>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</si>
  <si>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</si>
  <si>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</si>
  <si>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</si>
  <si>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</si>
  <si>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</si>
  <si>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</si>
  <si>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</si>
  <si>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</si>
  <si>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</si>
  <si>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</si>
  <si>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</si>
  <si>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</si>
  <si>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</si>
  <si>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</si>
  <si>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</si>
  <si>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</si>
  <si>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</si>
  <si>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</si>
  <si>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</si>
  <si>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</si>
  <si>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</si>
  <si>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</si>
  <si>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</si>
  <si>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</si>
  <si>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</si>
  <si>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</si>
  <si>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</si>
  <si>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</si>
  <si>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</si>
  <si>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</si>
  <si>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</si>
  <si>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</si>
  <si>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</si>
  <si>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</si>
  <si>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</si>
  <si>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</si>
  <si>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</si>
  <si>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</si>
  <si>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</si>
  <si>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</si>
  <si>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</si>
  <si>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</si>
  <si>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</si>
  <si>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</si>
  <si>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</si>
  <si>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</si>
  <si>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</si>
  <si>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</si>
  <si>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</si>
  <si>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выборочный ремонт цокольного этажа, внутренних помещений, санузлов, по замене оконных блоков, ремонт кровли, ремонт входной группы</t>
  </si>
  <si>
    <t>капитальный ремонт взрослой поликлиники</t>
  </si>
  <si>
    <t>Смоленская обл., 
г. Гагарин, ул. Петра Алексеева, д. 17</t>
  </si>
  <si>
    <t>Областное государственное бюджетное учреждение здравоохранения «Монастрыщинская центральная районная больница»</t>
  </si>
  <si>
    <t>Смоленская обл., Починковский р-н, дер. Климщина</t>
  </si>
  <si>
    <t>Смоленская обл., Смоленский р-н, дер. Шмаково</t>
  </si>
  <si>
    <t>Областное государственное бюджетное учреждение здравоохранения «Поликлиника № 3»</t>
  </si>
  <si>
    <t>капитальный ремонт внутренних помещений, кровли</t>
  </si>
  <si>
    <t>г. Смоленск, 
мкр-н Южный, д. 79</t>
  </si>
  <si>
    <t>Смоленская обл., Починковский р-н, 
дер. Рябцево</t>
  </si>
  <si>
    <t>Смоленская обл., Руднянский р-н, дер. Приволье</t>
  </si>
  <si>
    <t>Смоленская обл., Хиславичский р-н, дер. Фролово</t>
  </si>
  <si>
    <t>Смоленская обл., Краснинский р-н, дер. Комиссарово</t>
  </si>
  <si>
    <t>Смоленская обл., Духовщинский р-н, дер. Савино</t>
  </si>
  <si>
    <t>Смоленская обл., Новодугинский р-н, дер. Рябинки</t>
  </si>
  <si>
    <t>Смоленская обл., Новодугинский р-н, с. Днепровское</t>
  </si>
  <si>
    <t>Смоленская обл., Смоленский р-н, дер. Аполье</t>
  </si>
  <si>
    <t>Смоленская обл., Рославльский р-н, дер. Савеево</t>
  </si>
  <si>
    <t xml:space="preserve">поликлиническое отделение </t>
  </si>
  <si>
    <t>капитальный ремонт помещений, ремонт, усиление, частичная замена стен и перегородок, ремонт лестниц, площадок, крылец, ремонт (замена) дверей, ремонт стен и потолков, ремонт полов, ремонт (замена) систем отопления и вентиляции, ремонт (замена) систем водоснабжения и канализации</t>
  </si>
  <si>
    <t>кабинет врача общей практики</t>
  </si>
  <si>
    <t>ремонт крыльца, окон, дверей, стен, потолков, систем водоснабжения, канализации, энергообеспечения, связи, сигнализации</t>
  </si>
  <si>
    <t>ремонт кровли, крыльца, окон, дверей, стен, потолков, систем отопления и вентиляции, водоснабжения, канализации, энергообеспечения, связи, сигнализации</t>
  </si>
  <si>
    <t>ремонт крыльца, окон, дверей, стен, потолков, полов, систем водоснабжения, канализации, энергообеспечения, связи, сигнализации</t>
  </si>
  <si>
    <t>ремонт окон, дверей, стен, потолков, полов, систем отопления и вентиляции, водоснабжения, канализации, энергообеспечения и электроснабжения</t>
  </si>
  <si>
    <t>капитальный ремонт кровли, помещений, ремонт окон, полов, дверей, фасада, крылец,, систем энергообеспечения, связи, сигнализации, отопления, водоснабжения</t>
  </si>
  <si>
    <t>ремонт крылец, ремонт стен фасада,  устройство отмостков здания, ремонт наружных дверных и оконных откосов</t>
  </si>
  <si>
    <t>ремонт по замене оконных блоков</t>
  </si>
  <si>
    <t>замена дверей</t>
  </si>
  <si>
    <t xml:space="preserve">Планируемое мероприятие (реконструкция, строительство взамен существующего, новое строительство) </t>
  </si>
  <si>
    <t>Площадь планируемого объекта (кв.м.)</t>
  </si>
  <si>
    <t>Общий объём финансирования объекта</t>
  </si>
  <si>
    <t>Износ (%) (заполняется в случаях приобретения модульных конструкций взамен существующего)</t>
  </si>
  <si>
    <t>Не софинансируемые за счет средств федерального бюджета расходы субъекта Российской Федерации в части мероприятий по строительству (реконструкции), в том числе по годам:</t>
  </si>
  <si>
    <t>Приобретение и монтаж быстровозводимых модульных конструкций врачебных амбулаторий, центров (отделений) общей врачебной практики (семейной медицины), фельдшерско-акушерских пунктов, фельдшерских здравпунктов, подведомственных Министерству здравоохранения Смоленской области, и (или) муниципальных медицинских организаций, расположенных на территории Смоленской области, оказывающих первичную медико-санитарную помощь взрослым и детям, их обособленных структурных подразделений, центральных районных и районных больниц
(софинансирование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13.09.2022 № 056-09-2022-648/7)</t>
  </si>
  <si>
    <t>Смоленская обл., Вяземский р-н, 
с. Ново-Никольское</t>
  </si>
  <si>
    <t>Областное государственное бюджетное учреждение здравоохранения «Поликлиника № 8»</t>
  </si>
  <si>
    <t>159.</t>
  </si>
  <si>
    <t>160.</t>
  </si>
  <si>
    <t>капитальный ремонт кровли дневного стационара</t>
  </si>
  <si>
    <t>Смоленская обл., 
Руднянский р-н, 
дер. Березино</t>
  </si>
  <si>
    <t>Областное государственное бюджетное учреждение здравоохранения «Демидовская цекнтральная районная больница»</t>
  </si>
  <si>
    <t>Смоленская обл. Демидовский р-н,
 дер. Бакланово, 
ул. Центральная, д.45</t>
  </si>
  <si>
    <t>* Объекты капитального ремонта в ОГБУЗ «Дорогобужская центральная районная больница» (ФАП по адресу: Смоленская обл., Дорогобужский р-н, дер. Струково) и в ОГБУЗ «Руднянская  центральная  районная  больница» (поликлиническое подразделение по адресу: Смоленская обл., Руднянский р-н, пгт Голынки, ул. Мира, д. 11) исключаются из плана на 2023 год в связи с тем, что все необходимые работы на указанных объектах были завершены в 2022 году. Результат остался в 2023 году, т.к. внесение изменений в паспорт 2022 года уже не представляется возможным (утверждено постановлением Администрации Смоленской области от 30.03.2023 № 135 «О внесении изменений в региональную программу «Модернизация перчивного звена здравоохранения в Смоленской области»).</t>
  </si>
  <si>
    <t>Приложение № 7
к региональной программе «Модернизация первичного звена здравоохранения в Смоленской области» 
(в редакции постановления Правительства Смоленской области
 от ________________________№ ______________)</t>
  </si>
  <si>
    <t>Строительство (реконструкция) медицинских организаций, подведомственных Министерству здравоохранения Смоленской области, и (или) муниципальных медицинских организаций, расположенных на территории Смоленской области,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</si>
  <si>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Межбюджетный трансферт федерального бюджета, в том числе по годам:</t>
  </si>
  <si>
    <t>Бюджет субъекта Российской Федерации, в том числе по годам:</t>
  </si>
  <si>
    <t>Планируемая стоимость работ  (межбюджет-ный трансферт федерального бюджета)</t>
  </si>
  <si>
    <t>ремонт вернады и  крыльца, окон, дверей, установка стен и перегородок, потолков, систем водоснабжения, канализации, энергообеспечения, связи, сигнализации</t>
  </si>
  <si>
    <t>капитальный ремонт кровли, помещений, фасада, фундамента, систем энергообеспечения, связи, сигнализации</t>
  </si>
  <si>
    <t>ремонт кровли, окон, дверей, стен, потолков, систем отопления и вентиляции,  водоснабжения, канализации, энергообеспечения, связи, сигнализации</t>
  </si>
  <si>
    <t>Не софинансируемые за счет средств федерального бюджета расходы субъекта Российской Федерации в части мероприятий по капитальному ремонту, в том числе по годам:</t>
  </si>
  <si>
    <t>* Результат исполнения мероприятия перенесен в соответствии с распоряжением Правительства Российской Федерации от 29.12.2022 № 4346-р до 01.07.2023.</t>
  </si>
  <si>
    <t>Таблица 4</t>
  </si>
  <si>
    <t>Не софинанси-руемые за счет средств федерального бюджета расходы субъекта Российской Федерации</t>
  </si>
  <si>
    <t>выборочный ремонт помещений ФАП (пол, стены,  потолки), замена оконных блоков</t>
  </si>
  <si>
    <t>Смоленская обл., 
Руднянский р-н, 
пгт Голынки, ул. Мира, 
д. 11*</t>
  </si>
  <si>
    <t>Смоленская обл., Дорогобужский р-н, 
дер. Струково*</t>
  </si>
  <si>
    <t>Планируемая стоимость работ  (межбюджетный трансферт федерального бюджета)</t>
  </si>
  <si>
    <t>капитальный ремонт внутренних помещений, замена оконных блоков; ремонт систем электроснабжения, теплоснабжения, водоответедния и водоснабжения</t>
  </si>
  <si>
    <t>капитальный ремонт внутренних помещений 1-4 этажа, замена лифтов, замена окон</t>
  </si>
  <si>
    <t>Смоленская обл., 
г. Ярцево, 
ул. М. Горького, д. 34</t>
  </si>
  <si>
    <t>Смоленская обл., 
Починковский р-н, 
дер. Прудки</t>
  </si>
  <si>
    <t>Смоленская обл., 
Дорогобужский р-н, 
дер. Васино</t>
  </si>
  <si>
    <t>Смоленская обл., 
Ярцевский р-н, 
дер. Сапрыкино</t>
  </si>
  <si>
    <t>Смоленская обл., 
Ярцевский р-н, 
дер. Львово</t>
  </si>
  <si>
    <t>Смоленская обл., 
Краснинский р-н, 
дер. Николаевка</t>
  </si>
  <si>
    <t>Смоленская обл., Духовщинский р-н, дер. Зимец</t>
  </si>
  <si>
    <t>Нет</t>
  </si>
  <si>
    <t>г. Смоленск, 
ул. Ломоносова, д. 2/72</t>
  </si>
  <si>
    <t>Смоленская обл., Демидовский р-н, 
дер. Холм, ул. Голубая, д. 6</t>
  </si>
  <si>
    <t>Смоленская обл., Кардымовский р-н, дер. Мольково, 
ул. Центральная, 
д. 2</t>
  </si>
  <si>
    <t>Смоленская обл., Сафоновский р-н, 
с. Васильевское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</si>
</sst>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
    <numFmt numFmtId="166" formatCode="#,##0.0000000"/>
    <numFmt numFmtId="167" formatCode="0.0000000"/>
  </numFmts>
  <fonts count="11" x14ac:knownFonts="1">
    <font>
      <sz val="11"/>
      <color theme="1"/>
      <name val="Calibri"/>
      <family val="2"/>
      <charset val="204"/>
      <scheme val="minor"/>
    </font>
    <font>
      <sz val="10"/>
      <color theme="1"/>
      <name val="Times New Roman"/>
      <family val="1"/>
      <charset val="204"/>
    </font>
    <font>
      <sz val="10"/>
      <color rgb="FF000000"/>
      <name val="Times New Roman"/>
      <family val="1"/>
      <charset val="204"/>
    </font>
    <font>
      <b/>
      <sz val="14"/>
      <color theme="1"/>
      <name val="Times New Roman"/>
      <family val="1"/>
      <charset val="204"/>
    </font>
    <font>
      <sz val="12"/>
      <color theme="1"/>
      <name val="Times New Roman"/>
      <family val="1"/>
      <charset val="204"/>
    </font>
    <font>
      <sz val="10"/>
      <name val="Times New Roman"/>
      <family val="1"/>
      <charset val="204"/>
    </font>
    <font>
      <sz val="11"/>
      <name val="Calibri"/>
      <family val="2"/>
      <charset val="204"/>
      <scheme val="minor"/>
    </font>
    <font>
      <sz val="12"/>
      <name val="Times New Roman"/>
      <family val="1"/>
      <charset val="204"/>
    </font>
    <font>
      <sz val="14"/>
      <color theme="1"/>
      <name val="Times New Roman"/>
      <family val="1"/>
      <charset val="204"/>
    </font>
    <font>
      <b/>
      <sz val="11"/>
      <name val="Calibri"/>
      <family val="2"/>
      <charset val="204"/>
      <scheme val="minor"/>
    </font>
    <font>
      <sz val="16"/>
      <color theme="1"/>
      <name val="Times New Roman"/>
      <family val="1"/>
      <charset val="204"/>
    </font>
  </fonts>
  <fills count="2">
    <fill>
      <patternFill patternType="none"/>
    </fill>
    <fill>
      <patternFill patternType="gray125"/>
    </fill>
  </fills>
  <borders count="28">
    <border>
      <left/>
      <right/>
      <top/>
      <bottom/>
      <diagonal/>
    </border>
    <border diagonalUp="1">
      <left style="medium">
        <color indexed="64"/>
      </left>
      <right style="medium">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vertical="top"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3" fontId="1" fillId="0" borderId="4" xfId="0" applyNumberFormat="1" applyFont="1" applyBorder="1" applyAlignment="1">
      <alignment horizontal="center" vertical="top" wrapText="1"/>
    </xf>
    <xf numFmtId="0" fontId="2" fillId="0" borderId="4" xfId="0" applyFont="1" applyBorder="1" applyAlignment="1">
      <alignment horizontal="center" vertical="top" wrapText="1"/>
    </xf>
    <xf numFmtId="4" fontId="2" fillId="0" borderId="4" xfId="0" applyNumberFormat="1" applyFont="1" applyBorder="1" applyAlignment="1">
      <alignment horizontal="center" vertical="top" wrapText="1"/>
    </xf>
    <xf numFmtId="4" fontId="1" fillId="0" borderId="4" xfId="0" applyNumberFormat="1" applyFont="1" applyBorder="1" applyAlignment="1">
      <alignment horizontal="center" vertical="top" wrapText="1"/>
    </xf>
    <xf numFmtId="0" fontId="0" fillId="0" borderId="0" xfId="0" applyAlignment="1">
      <alignment vertical="center"/>
    </xf>
    <xf numFmtId="4" fontId="5" fillId="0" borderId="5" xfId="0" applyNumberFormat="1" applyFont="1" applyBorder="1" applyAlignment="1">
      <alignment horizontal="center" vertical="top" wrapText="1"/>
    </xf>
    <xf numFmtId="0" fontId="3" fillId="0" borderId="0" xfId="0" applyFont="1" applyAlignment="1">
      <alignment horizontal="center" vertical="center" wrapText="1"/>
    </xf>
    <xf numFmtId="0" fontId="1" fillId="0" borderId="10" xfId="0" applyFont="1" applyBorder="1" applyAlignment="1">
      <alignment horizontal="center" vertical="center" wrapText="1"/>
    </xf>
    <xf numFmtId="0" fontId="8" fillId="0" borderId="0" xfId="0" applyFont="1" applyAlignment="1">
      <alignment horizontal="right" vertical="center" wrapText="1"/>
    </xf>
    <xf numFmtId="0" fontId="5" fillId="0" borderId="5" xfId="0" applyFont="1" applyBorder="1" applyAlignment="1">
      <alignment horizontal="center" wrapText="1"/>
    </xf>
    <xf numFmtId="0" fontId="6" fillId="0" borderId="0" xfId="0" applyFont="1"/>
    <xf numFmtId="0" fontId="5" fillId="0" borderId="5" xfId="0" applyFont="1" applyBorder="1" applyAlignment="1">
      <alignment vertical="top" wrapText="1"/>
    </xf>
    <xf numFmtId="0" fontId="5" fillId="0" borderId="5" xfId="0" applyFont="1" applyBorder="1" applyAlignment="1">
      <alignment horizontal="left" vertical="top" wrapText="1"/>
    </xf>
    <xf numFmtId="3" fontId="5" fillId="0" borderId="5" xfId="0" applyNumberFormat="1" applyFont="1" applyBorder="1" applyAlignment="1">
      <alignment horizontal="center" vertical="top" wrapText="1"/>
    </xf>
    <xf numFmtId="0" fontId="5" fillId="0" borderId="6" xfId="0" applyFont="1" applyBorder="1" applyAlignment="1">
      <alignment horizontal="center" vertical="top" wrapText="1"/>
    </xf>
    <xf numFmtId="0" fontId="5" fillId="0" borderId="6" xfId="0" applyFont="1" applyBorder="1" applyAlignment="1">
      <alignment vertical="top" wrapText="1"/>
    </xf>
    <xf numFmtId="0" fontId="7" fillId="0" borderId="0" xfId="0" applyFont="1" applyAlignment="1">
      <alignment horizontal="right" vertical="center" wrapText="1"/>
    </xf>
    <xf numFmtId="0" fontId="7" fillId="0" borderId="16" xfId="0" applyFont="1" applyBorder="1" applyAlignment="1">
      <alignment vertical="top"/>
    </xf>
    <xf numFmtId="0" fontId="6" fillId="0" borderId="16" xfId="0" applyFont="1" applyBorder="1"/>
    <xf numFmtId="0" fontId="1" fillId="0" borderId="8" xfId="0" applyFont="1" applyBorder="1" applyAlignment="1">
      <alignment horizontal="center" vertical="top" wrapText="1"/>
    </xf>
    <xf numFmtId="0" fontId="1" fillId="0" borderId="4" xfId="0" applyFont="1" applyBorder="1" applyAlignment="1">
      <alignment horizontal="center" vertical="top" wrapText="1"/>
    </xf>
    <xf numFmtId="0" fontId="4" fillId="0" borderId="0" xfId="0" applyFont="1" applyAlignment="1">
      <alignment vertical="center" wrapText="1"/>
    </xf>
    <xf numFmtId="0" fontId="4" fillId="0" borderId="0" xfId="0" applyFont="1" applyAlignment="1">
      <alignment vertical="center"/>
    </xf>
    <xf numFmtId="164" fontId="6" fillId="0" borderId="0" xfId="0" applyNumberFormat="1" applyFont="1" applyFill="1"/>
    <xf numFmtId="164" fontId="9" fillId="0" borderId="0" xfId="0" applyNumberFormat="1" applyFont="1" applyFill="1"/>
    <xf numFmtId="0" fontId="7" fillId="0" borderId="0" xfId="0" applyFont="1" applyFill="1" applyAlignment="1">
      <alignment horizontal="right" vertical="top" wrapText="1"/>
    </xf>
    <xf numFmtId="4" fontId="6" fillId="0" borderId="0" xfId="0" applyNumberFormat="1" applyFont="1" applyFill="1"/>
    <xf numFmtId="165" fontId="5" fillId="0" borderId="5" xfId="0" applyNumberFormat="1" applyFont="1" applyFill="1" applyBorder="1" applyAlignment="1">
      <alignment horizontal="center" vertical="top" wrapText="1"/>
    </xf>
    <xf numFmtId="0" fontId="5" fillId="0" borderId="6" xfId="0" applyFont="1" applyFill="1" applyBorder="1" applyAlignment="1">
      <alignment horizontal="center" vertical="top"/>
    </xf>
    <xf numFmtId="4" fontId="5" fillId="0" borderId="0" xfId="0" applyNumberFormat="1" applyFont="1" applyFill="1" applyAlignment="1">
      <alignment horizontal="center" vertical="top" wrapText="1"/>
    </xf>
    <xf numFmtId="4" fontId="5" fillId="0" borderId="5" xfId="0" applyNumberFormat="1" applyFont="1" applyFill="1" applyBorder="1" applyAlignment="1">
      <alignment horizontal="center" vertical="top" wrapText="1"/>
    </xf>
    <xf numFmtId="0" fontId="6" fillId="0" borderId="0" xfId="0" applyFont="1" applyFill="1"/>
    <xf numFmtId="0" fontId="5" fillId="0" borderId="5" xfId="0" applyFont="1" applyFill="1" applyBorder="1" applyAlignment="1">
      <alignment vertical="top" wrapText="1"/>
    </xf>
    <xf numFmtId="0" fontId="5" fillId="0" borderId="5" xfId="0" applyFont="1" applyFill="1" applyBorder="1" applyAlignment="1">
      <alignment horizontal="left" vertical="top" wrapText="1"/>
    </xf>
    <xf numFmtId="3" fontId="5" fillId="0" borderId="5" xfId="0" applyNumberFormat="1"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6" xfId="0" applyFont="1" applyFill="1" applyBorder="1" applyAlignment="1">
      <alignment vertical="top" wrapText="1"/>
    </xf>
    <xf numFmtId="0" fontId="5" fillId="0" borderId="5" xfId="0" applyFont="1" applyFill="1" applyBorder="1" applyAlignment="1">
      <alignment horizontal="center" vertical="top" wrapText="1"/>
    </xf>
    <xf numFmtId="0" fontId="6" fillId="0" borderId="11" xfId="0" applyFont="1" applyFill="1" applyBorder="1"/>
    <xf numFmtId="0" fontId="6" fillId="0" borderId="0" xfId="0" applyFont="1" applyFill="1" applyBorder="1"/>
    <xf numFmtId="0" fontId="7" fillId="0" borderId="0" xfId="0" applyFont="1" applyFill="1" applyAlignment="1">
      <alignment horizontal="right" vertical="center" wrapText="1"/>
    </xf>
    <xf numFmtId="0" fontId="5" fillId="0" borderId="5" xfId="0" applyFont="1" applyFill="1" applyBorder="1" applyAlignment="1">
      <alignment horizontal="center" wrapText="1"/>
    </xf>
    <xf numFmtId="0" fontId="5" fillId="0" borderId="5" xfId="0"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Fill="1" applyBorder="1" applyAlignment="1">
      <alignment horizontal="center" vertical="top"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5" xfId="0" applyFont="1" applyFill="1" applyBorder="1" applyAlignment="1">
      <alignment horizontal="center" vertical="top" wrapText="1"/>
    </xf>
    <xf numFmtId="0" fontId="1" fillId="0" borderId="5" xfId="0" applyFont="1" applyBorder="1" applyAlignment="1">
      <alignment horizontal="justify" vertical="top" wrapText="1"/>
    </xf>
    <xf numFmtId="0" fontId="1" fillId="0" borderId="5" xfId="0" applyFont="1" applyBorder="1" applyAlignment="1">
      <alignment horizontal="center" vertical="top" wrapText="1"/>
    </xf>
    <xf numFmtId="0" fontId="5" fillId="0" borderId="5" xfId="0" applyFont="1" applyFill="1" applyBorder="1" applyAlignment="1">
      <alignment horizontal="center" vertical="top" wrapText="1"/>
    </xf>
    <xf numFmtId="166" fontId="6" fillId="0" borderId="0" xfId="0" applyNumberFormat="1" applyFont="1" applyFill="1"/>
    <xf numFmtId="167" fontId="6" fillId="0" borderId="0" xfId="0" applyNumberFormat="1" applyFont="1" applyFill="1"/>
    <xf numFmtId="0" fontId="1" fillId="0" borderId="9" xfId="0" applyFont="1" applyBorder="1" applyAlignment="1">
      <alignment horizontal="center" vertical="top" wrapText="1"/>
    </xf>
    <xf numFmtId="0" fontId="1" fillId="0" borderId="7"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8" xfId="0" applyFont="1" applyBorder="1" applyAlignment="1">
      <alignment horizontal="center" vertical="top" wrapText="1"/>
    </xf>
    <xf numFmtId="3" fontId="1" fillId="0" borderId="9" xfId="0" applyNumberFormat="1" applyFont="1" applyBorder="1" applyAlignment="1">
      <alignment horizontal="center" vertical="top" wrapText="1"/>
    </xf>
    <xf numFmtId="3" fontId="1" fillId="0" borderId="8" xfId="0" applyNumberFormat="1" applyFont="1" applyBorder="1" applyAlignment="1">
      <alignment horizontal="center" vertical="top" wrapText="1"/>
    </xf>
    <xf numFmtId="4" fontId="2" fillId="0" borderId="9" xfId="0" applyNumberFormat="1" applyFont="1" applyBorder="1" applyAlignment="1">
      <alignment horizontal="center" vertical="top" wrapText="1"/>
    </xf>
    <xf numFmtId="4" fontId="2" fillId="0" borderId="8" xfId="0" applyNumberFormat="1"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1" fillId="0" borderId="9" xfId="0" applyFont="1" applyBorder="1" applyAlignment="1">
      <alignment vertical="top" wrapText="1"/>
    </xf>
    <xf numFmtId="0" fontId="1" fillId="0" borderId="8" xfId="0" applyFont="1" applyBorder="1" applyAlignment="1">
      <alignment vertical="top" wrapText="1"/>
    </xf>
    <xf numFmtId="4" fontId="1" fillId="0" borderId="9" xfId="0" applyNumberFormat="1" applyFont="1" applyBorder="1" applyAlignment="1">
      <alignment horizontal="center" vertical="top" wrapText="1"/>
    </xf>
    <xf numFmtId="4" fontId="1" fillId="0" borderId="8" xfId="0" applyNumberFormat="1" applyFont="1" applyBorder="1" applyAlignment="1">
      <alignment horizontal="center" vertical="top" wrapText="1"/>
    </xf>
    <xf numFmtId="0" fontId="4" fillId="0" borderId="0" xfId="0" applyFont="1" applyAlignment="1">
      <alignment horizontal="left" vertical="center" wrapText="1"/>
    </xf>
    <xf numFmtId="0" fontId="10" fillId="0" borderId="0" xfId="0" applyFont="1" applyAlignment="1">
      <alignment horizontal="center" vertical="center" wrapText="1"/>
    </xf>
    <xf numFmtId="0" fontId="3" fillId="0" borderId="0" xfId="0" applyFont="1" applyAlignment="1">
      <alignment horizontal="center" vertical="center" wrapText="1"/>
    </xf>
    <xf numFmtId="0" fontId="5" fillId="0" borderId="15"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18" xfId="0" applyFont="1" applyFill="1" applyBorder="1" applyAlignment="1">
      <alignment horizontal="center" vertical="top" wrapText="1"/>
    </xf>
    <xf numFmtId="164" fontId="5" fillId="0" borderId="15" xfId="0" applyNumberFormat="1" applyFont="1" applyFill="1" applyBorder="1" applyAlignment="1">
      <alignment horizontal="center" vertical="top" wrapText="1"/>
    </xf>
    <xf numFmtId="164" fontId="5" fillId="0" borderId="5" xfId="0" applyNumberFormat="1"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20" xfId="0" applyFont="1" applyFill="1" applyBorder="1" applyAlignment="1">
      <alignment horizontal="center" vertical="top" wrapText="1"/>
    </xf>
    <xf numFmtId="0" fontId="5" fillId="0" borderId="21" xfId="0" applyFont="1" applyFill="1" applyBorder="1" applyAlignment="1">
      <alignment horizontal="center" vertical="top" wrapText="1"/>
    </xf>
    <xf numFmtId="0" fontId="5" fillId="0" borderId="0" xfId="0" applyFont="1" applyFill="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24" xfId="0" applyFont="1" applyFill="1" applyBorder="1" applyAlignment="1">
      <alignment horizontal="center" vertical="top" wrapText="1"/>
    </xf>
    <xf numFmtId="0" fontId="7" fillId="0" borderId="0" xfId="0" applyFont="1" applyFill="1" applyBorder="1" applyAlignment="1">
      <alignment horizontal="left" vertical="top" wrapText="1"/>
    </xf>
    <xf numFmtId="0" fontId="7" fillId="0" borderId="0" xfId="0" applyFont="1" applyFill="1" applyAlignment="1">
      <alignment horizontal="center" vertical="center" wrapText="1"/>
    </xf>
    <xf numFmtId="0" fontId="7" fillId="0" borderId="11" xfId="0" applyFont="1" applyFill="1" applyBorder="1" applyAlignment="1">
      <alignment horizontal="center" vertical="center" wrapText="1"/>
    </xf>
    <xf numFmtId="0" fontId="5" fillId="0" borderId="25" xfId="0" applyFont="1" applyFill="1" applyBorder="1" applyAlignment="1">
      <alignment horizontal="center" vertical="top" wrapText="1"/>
    </xf>
    <xf numFmtId="0" fontId="5" fillId="0" borderId="26" xfId="0" applyFont="1" applyFill="1" applyBorder="1" applyAlignment="1">
      <alignment horizontal="center" vertical="top" wrapText="1"/>
    </xf>
    <xf numFmtId="0" fontId="5" fillId="0" borderId="27" xfId="0" applyFont="1" applyFill="1" applyBorder="1" applyAlignment="1">
      <alignment horizontal="center" vertical="top" wrapText="1"/>
    </xf>
    <xf numFmtId="0" fontId="7" fillId="0" borderId="0" xfId="0" applyFont="1" applyAlignment="1">
      <alignment horizontal="center" vertical="center" wrapText="1"/>
    </xf>
    <xf numFmtId="0" fontId="5" fillId="0" borderId="5" xfId="0" applyFont="1" applyBorder="1" applyAlignment="1">
      <alignment horizontal="center" vertical="top" wrapText="1"/>
    </xf>
  </cellXfs>
  <cellStyles count="1">
    <cellStyle name="Обычный"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
  <sheetViews>
    <sheetView zoomScale="70" zoomScaleNormal="70" workbookViewId="0">
      <selection activeCell="C18" sqref="C18:C19"/>
    </sheetView>
  </sheetViews>
  <sheetFormatPr defaultRowHeight="15" x14ac:dyDescent="0.25"/>
  <cols>
    <col min="1" max="1" width="7.140625" customWidth="1"/>
    <col min="2" max="2" width="17.5703125" customWidth="1"/>
    <col min="3" max="3" width="22.28515625" customWidth="1"/>
    <col min="4" max="4" width="12.7109375" customWidth="1"/>
    <col min="5" max="5" width="18.5703125" customWidth="1"/>
    <col min="6" max="10" width="12.7109375" customWidth="1"/>
    <col min="11" max="11" width="16.7109375" customWidth="1"/>
    <col min="12" max="12" width="15.7109375" customWidth="1"/>
    <col min="13" max="35" width="13.7109375" customWidth="1"/>
    <col min="36" max="36" width="15.7109375" customWidth="1"/>
    <col min="37" max="37" width="16" customWidth="1"/>
  </cols>
  <sheetData>
    <row r="1" spans="1:37" ht="15" customHeight="1" x14ac:dyDescent="0.25">
      <c r="A1" s="29"/>
      <c r="B1" s="29"/>
      <c r="C1" s="29"/>
      <c r="D1" s="29"/>
      <c r="E1" s="29"/>
      <c r="F1" s="29"/>
      <c r="G1" s="29"/>
      <c r="H1" s="29"/>
      <c r="I1" s="29"/>
      <c r="J1" s="29"/>
      <c r="K1" s="29"/>
      <c r="L1" s="29"/>
      <c r="M1" s="29"/>
      <c r="N1" s="29"/>
      <c r="O1" s="29"/>
      <c r="P1" s="29"/>
      <c r="Q1" s="29"/>
      <c r="R1" s="29"/>
      <c r="S1" s="29"/>
      <c r="T1" s="29"/>
      <c r="U1" s="29"/>
      <c r="V1" s="29"/>
      <c r="W1" s="29"/>
      <c r="X1" s="29"/>
      <c r="Y1" s="29"/>
      <c r="Z1" s="29"/>
      <c r="AA1" s="30"/>
      <c r="AB1" s="30"/>
      <c r="AC1" s="30"/>
      <c r="AD1" s="30"/>
      <c r="AE1" s="77" t="s">
        <v>581</v>
      </c>
      <c r="AF1" s="77"/>
      <c r="AG1" s="77"/>
      <c r="AH1" s="77"/>
      <c r="AI1" s="77"/>
      <c r="AJ1" s="77"/>
      <c r="AK1" s="77"/>
    </row>
    <row r="2" spans="1:37" ht="15" customHeight="1" x14ac:dyDescent="0.25">
      <c r="A2" s="29"/>
      <c r="B2" s="29"/>
      <c r="C2" s="29"/>
      <c r="D2" s="29"/>
      <c r="E2" s="29"/>
      <c r="F2" s="29"/>
      <c r="G2" s="29"/>
      <c r="H2" s="29"/>
      <c r="I2" s="29"/>
      <c r="J2" s="29"/>
      <c r="K2" s="29"/>
      <c r="L2" s="29"/>
      <c r="M2" s="29"/>
      <c r="N2" s="29"/>
      <c r="O2" s="29"/>
      <c r="P2" s="29"/>
      <c r="Q2" s="29"/>
      <c r="R2" s="29"/>
      <c r="S2" s="29"/>
      <c r="T2" s="29"/>
      <c r="U2" s="29"/>
      <c r="V2" s="29"/>
      <c r="W2" s="29"/>
      <c r="X2" s="29"/>
      <c r="Y2" s="29"/>
      <c r="Z2" s="30"/>
      <c r="AA2" s="30"/>
      <c r="AB2" s="30"/>
      <c r="AC2" s="30"/>
      <c r="AD2" s="30"/>
      <c r="AE2" s="77"/>
      <c r="AF2" s="77"/>
      <c r="AG2" s="77"/>
      <c r="AH2" s="77"/>
      <c r="AI2" s="77"/>
      <c r="AJ2" s="77"/>
      <c r="AK2" s="77"/>
    </row>
    <row r="3" spans="1:37" ht="15" customHeight="1" x14ac:dyDescent="0.25">
      <c r="A3" s="29"/>
      <c r="B3" s="29"/>
      <c r="C3" s="29"/>
      <c r="D3" s="29"/>
      <c r="E3" s="29"/>
      <c r="F3" s="29"/>
      <c r="G3" s="29"/>
      <c r="H3" s="29"/>
      <c r="I3" s="29"/>
      <c r="J3" s="29"/>
      <c r="K3" s="29"/>
      <c r="L3" s="29"/>
      <c r="M3" s="29"/>
      <c r="N3" s="29"/>
      <c r="O3" s="29"/>
      <c r="P3" s="29"/>
      <c r="Q3" s="29"/>
      <c r="R3" s="29"/>
      <c r="S3" s="29"/>
      <c r="T3" s="29"/>
      <c r="U3" s="29"/>
      <c r="V3" s="29"/>
      <c r="W3" s="29"/>
      <c r="X3" s="29"/>
      <c r="Y3" s="29"/>
      <c r="Z3" s="30"/>
      <c r="AA3" s="30"/>
      <c r="AB3" s="30"/>
      <c r="AC3" s="30"/>
      <c r="AD3" s="30"/>
      <c r="AE3" s="77"/>
      <c r="AF3" s="77"/>
      <c r="AG3" s="77"/>
      <c r="AH3" s="77"/>
      <c r="AI3" s="77"/>
      <c r="AJ3" s="77"/>
      <c r="AK3" s="77"/>
    </row>
    <row r="4" spans="1:37" ht="15" customHeight="1" x14ac:dyDescent="0.25">
      <c r="A4" s="29"/>
      <c r="B4" s="29"/>
      <c r="C4" s="29"/>
      <c r="D4" s="29"/>
      <c r="E4" s="29"/>
      <c r="F4" s="29"/>
      <c r="G4" s="29"/>
      <c r="H4" s="29"/>
      <c r="I4" s="29"/>
      <c r="J4" s="29"/>
      <c r="K4" s="29"/>
      <c r="L4" s="29"/>
      <c r="M4" s="29"/>
      <c r="N4" s="29"/>
      <c r="O4" s="29"/>
      <c r="P4" s="29"/>
      <c r="Q4" s="29"/>
      <c r="R4" s="29"/>
      <c r="S4" s="29"/>
      <c r="T4" s="29"/>
      <c r="U4" s="29"/>
      <c r="V4" s="29"/>
      <c r="W4" s="29"/>
      <c r="X4" s="29"/>
      <c r="Y4" s="29"/>
      <c r="Z4" s="30"/>
      <c r="AA4" s="30"/>
      <c r="AB4" s="30"/>
      <c r="AC4" s="30"/>
      <c r="AD4" s="30"/>
      <c r="AE4" s="77"/>
      <c r="AF4" s="77"/>
      <c r="AG4" s="77"/>
      <c r="AH4" s="77"/>
      <c r="AI4" s="77"/>
      <c r="AJ4" s="77"/>
      <c r="AK4" s="77"/>
    </row>
    <row r="5" spans="1:37" ht="21.75" customHeight="1" x14ac:dyDescent="0.25">
      <c r="A5" s="29"/>
      <c r="B5" s="29"/>
      <c r="C5" s="29"/>
      <c r="D5" s="29"/>
      <c r="E5" s="29"/>
      <c r="F5" s="29"/>
      <c r="G5" s="29"/>
      <c r="H5" s="29"/>
      <c r="I5" s="29"/>
      <c r="J5" s="29"/>
      <c r="K5" s="29"/>
      <c r="L5" s="29"/>
      <c r="M5" s="29"/>
      <c r="N5" s="29"/>
      <c r="O5" s="29"/>
      <c r="P5" s="29"/>
      <c r="Q5" s="29"/>
      <c r="R5" s="29"/>
      <c r="S5" s="29"/>
      <c r="T5" s="29"/>
      <c r="U5" s="29"/>
      <c r="V5" s="29"/>
      <c r="W5" s="29"/>
      <c r="X5" s="29"/>
      <c r="Y5" s="29"/>
      <c r="Z5" s="30"/>
      <c r="AA5" s="30"/>
      <c r="AB5" s="30"/>
      <c r="AC5" s="30"/>
      <c r="AD5" s="30"/>
      <c r="AE5" s="77"/>
      <c r="AF5" s="77"/>
      <c r="AG5" s="77"/>
      <c r="AH5" s="77"/>
      <c r="AI5" s="77"/>
      <c r="AJ5" s="77"/>
      <c r="AK5" s="77"/>
    </row>
    <row r="6" spans="1:37" ht="15" customHeight="1" x14ac:dyDescent="0.25">
      <c r="A6" s="79" t="s">
        <v>276</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row>
    <row r="7" spans="1:37" ht="15" customHeight="1" x14ac:dyDescent="0.25">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row>
    <row r="8" spans="1:37" ht="15" customHeight="1" x14ac:dyDescent="0.25">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row>
    <row r="9" spans="1:37" ht="15" customHeight="1" x14ac:dyDescent="0.25">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row>
    <row r="10" spans="1:37" ht="15.75" customHeight="1" x14ac:dyDescent="0.2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row>
    <row r="11" spans="1:37" ht="15.75" customHeight="1" x14ac:dyDescent="0.2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6" t="s">
        <v>275</v>
      </c>
    </row>
    <row r="12" spans="1:37" ht="15" customHeight="1" x14ac:dyDescent="0.25">
      <c r="A12" s="78" t="s">
        <v>582</v>
      </c>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row>
    <row r="13" spans="1:37" ht="15" customHeight="1" x14ac:dyDescent="0.25">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1:37" ht="15" customHeight="1" x14ac:dyDescent="0.2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row>
    <row r="15" spans="1:37" ht="15" customHeight="1" x14ac:dyDescent="0.25">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row>
    <row r="16" spans="1:37" ht="15" customHeight="1" x14ac:dyDescent="0.25">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row>
    <row r="17" spans="1:37" ht="15.75" customHeight="1" thickBot="1" x14ac:dyDescent="0.3">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row>
    <row r="18" spans="1:37" ht="92.25" customHeight="1" thickBot="1" x14ac:dyDescent="0.3">
      <c r="A18" s="61" t="s">
        <v>7</v>
      </c>
      <c r="B18" s="61" t="s">
        <v>0</v>
      </c>
      <c r="C18" s="61" t="s">
        <v>1</v>
      </c>
      <c r="D18" s="61" t="s">
        <v>2</v>
      </c>
      <c r="E18" s="61" t="s">
        <v>566</v>
      </c>
      <c r="F18" s="61" t="s">
        <v>10</v>
      </c>
      <c r="G18" s="61" t="s">
        <v>266</v>
      </c>
      <c r="H18" s="61" t="s">
        <v>269</v>
      </c>
      <c r="I18" s="61" t="s">
        <v>567</v>
      </c>
      <c r="J18" s="61" t="s">
        <v>278</v>
      </c>
      <c r="K18" s="61" t="s">
        <v>270</v>
      </c>
      <c r="L18" s="61" t="s">
        <v>279</v>
      </c>
      <c r="M18" s="63" t="s">
        <v>267</v>
      </c>
      <c r="N18" s="64"/>
      <c r="O18" s="64"/>
      <c r="P18" s="64"/>
      <c r="Q18" s="65"/>
      <c r="R18" s="61" t="s">
        <v>585</v>
      </c>
      <c r="S18" s="63" t="s">
        <v>583</v>
      </c>
      <c r="T18" s="64"/>
      <c r="U18" s="64"/>
      <c r="V18" s="64"/>
      <c r="W18" s="65"/>
      <c r="X18" s="61" t="s">
        <v>368</v>
      </c>
      <c r="Y18" s="63" t="s">
        <v>584</v>
      </c>
      <c r="Z18" s="64"/>
      <c r="AA18" s="64"/>
      <c r="AB18" s="64"/>
      <c r="AC18" s="65"/>
      <c r="AD18" s="61" t="s">
        <v>592</v>
      </c>
      <c r="AE18" s="64" t="s">
        <v>570</v>
      </c>
      <c r="AF18" s="64"/>
      <c r="AG18" s="64"/>
      <c r="AH18" s="64"/>
      <c r="AI18" s="65"/>
      <c r="AJ18" s="61" t="s">
        <v>568</v>
      </c>
      <c r="AK18" s="61" t="s">
        <v>268</v>
      </c>
    </row>
    <row r="19" spans="1:37" ht="63.75" customHeight="1" thickBot="1" x14ac:dyDescent="0.3">
      <c r="A19" s="62"/>
      <c r="B19" s="62"/>
      <c r="C19" s="62"/>
      <c r="D19" s="62"/>
      <c r="E19" s="66"/>
      <c r="F19" s="66"/>
      <c r="G19" s="62"/>
      <c r="H19" s="62"/>
      <c r="I19" s="66"/>
      <c r="J19" s="62"/>
      <c r="K19" s="62"/>
      <c r="L19" s="62"/>
      <c r="M19" s="4">
        <v>2021</v>
      </c>
      <c r="N19" s="4">
        <v>2022</v>
      </c>
      <c r="O19" s="4">
        <v>2023</v>
      </c>
      <c r="P19" s="4">
        <v>2024</v>
      </c>
      <c r="Q19" s="4">
        <v>2025</v>
      </c>
      <c r="R19" s="62"/>
      <c r="S19" s="4">
        <v>2021</v>
      </c>
      <c r="T19" s="4">
        <v>2022</v>
      </c>
      <c r="U19" s="4">
        <v>2023</v>
      </c>
      <c r="V19" s="4">
        <v>2024</v>
      </c>
      <c r="W19" s="4">
        <v>2025</v>
      </c>
      <c r="X19" s="62"/>
      <c r="Y19" s="27">
        <v>2021</v>
      </c>
      <c r="Z19" s="28">
        <v>2022</v>
      </c>
      <c r="AA19" s="28">
        <v>2023</v>
      </c>
      <c r="AB19" s="28">
        <v>2024</v>
      </c>
      <c r="AC19" s="28">
        <v>2025</v>
      </c>
      <c r="AD19" s="66"/>
      <c r="AE19" s="28">
        <v>2021</v>
      </c>
      <c r="AF19" s="28">
        <v>2022</v>
      </c>
      <c r="AG19" s="28">
        <v>2023</v>
      </c>
      <c r="AH19" s="28">
        <v>2024</v>
      </c>
      <c r="AI19" s="28">
        <v>2025</v>
      </c>
      <c r="AJ19" s="66"/>
      <c r="AK19" s="66"/>
    </row>
    <row r="20" spans="1:37" s="12" customFormat="1" ht="15" customHeight="1" thickBot="1" x14ac:dyDescent="0.3">
      <c r="A20" s="15">
        <v>1</v>
      </c>
      <c r="B20" s="15">
        <v>2</v>
      </c>
      <c r="C20" s="15">
        <v>3</v>
      </c>
      <c r="D20" s="15">
        <v>4</v>
      </c>
      <c r="E20" s="15">
        <v>5</v>
      </c>
      <c r="F20" s="15">
        <v>6</v>
      </c>
      <c r="G20" s="15">
        <v>7</v>
      </c>
      <c r="H20" s="15">
        <v>8</v>
      </c>
      <c r="I20" s="15">
        <v>9</v>
      </c>
      <c r="J20" s="15">
        <v>10</v>
      </c>
      <c r="K20" s="15">
        <v>11</v>
      </c>
      <c r="L20" s="15">
        <v>12</v>
      </c>
      <c r="M20" s="15">
        <v>13</v>
      </c>
      <c r="N20" s="15">
        <v>14</v>
      </c>
      <c r="O20" s="15">
        <v>15</v>
      </c>
      <c r="P20" s="15">
        <v>16</v>
      </c>
      <c r="Q20" s="15">
        <v>17</v>
      </c>
      <c r="R20" s="15">
        <v>18</v>
      </c>
      <c r="S20" s="15">
        <v>19</v>
      </c>
      <c r="T20" s="15">
        <v>20</v>
      </c>
      <c r="U20" s="15">
        <v>21</v>
      </c>
      <c r="V20" s="15">
        <v>22</v>
      </c>
      <c r="W20" s="15">
        <v>23</v>
      </c>
      <c r="X20" s="15">
        <v>24</v>
      </c>
      <c r="Y20" s="15">
        <v>25</v>
      </c>
      <c r="Z20" s="15">
        <v>26</v>
      </c>
      <c r="AA20" s="15">
        <v>27</v>
      </c>
      <c r="AB20" s="15">
        <v>28</v>
      </c>
      <c r="AC20" s="15">
        <v>29</v>
      </c>
      <c r="AD20" s="15">
        <v>30</v>
      </c>
      <c r="AE20" s="15">
        <v>31</v>
      </c>
      <c r="AF20" s="15">
        <v>32</v>
      </c>
      <c r="AG20" s="15">
        <v>33</v>
      </c>
      <c r="AH20" s="15">
        <v>34</v>
      </c>
      <c r="AI20" s="15">
        <v>35</v>
      </c>
      <c r="AJ20" s="15">
        <v>36</v>
      </c>
      <c r="AK20" s="15">
        <v>37</v>
      </c>
    </row>
    <row r="21" spans="1:37" ht="67.5" customHeight="1" x14ac:dyDescent="0.25">
      <c r="A21" s="61" t="s">
        <v>377</v>
      </c>
      <c r="B21" s="61" t="s">
        <v>573</v>
      </c>
      <c r="C21" s="71" t="s">
        <v>3</v>
      </c>
      <c r="D21" s="71" t="s">
        <v>8</v>
      </c>
      <c r="E21" s="73" t="s">
        <v>4</v>
      </c>
      <c r="F21" s="73"/>
      <c r="G21" s="67">
        <v>60000</v>
      </c>
      <c r="H21" s="67" t="s">
        <v>5</v>
      </c>
      <c r="I21" s="67">
        <v>12000</v>
      </c>
      <c r="J21" s="71">
        <v>700</v>
      </c>
      <c r="K21" s="71" t="s">
        <v>277</v>
      </c>
      <c r="L21" s="69">
        <f>SUM(M21:Q22)</f>
        <v>1194191742.01</v>
      </c>
      <c r="M21" s="69">
        <v>35673743.850000001</v>
      </c>
      <c r="N21" s="69">
        <v>300591063.57999998</v>
      </c>
      <c r="O21" s="69">
        <v>415517499.99000001</v>
      </c>
      <c r="P21" s="69">
        <v>442409434.58999997</v>
      </c>
      <c r="Q21" s="75">
        <v>0</v>
      </c>
      <c r="R21" s="69">
        <f>SUM(S21:W22)</f>
        <v>853044935.24000001</v>
      </c>
      <c r="S21" s="69">
        <v>31859280.539999999</v>
      </c>
      <c r="T21" s="69">
        <v>223570517.96000001</v>
      </c>
      <c r="U21" s="69">
        <v>173907719.96000001</v>
      </c>
      <c r="V21" s="69">
        <v>423707416.77999997</v>
      </c>
      <c r="W21" s="75">
        <v>0</v>
      </c>
      <c r="X21" s="69">
        <f>SUM(Y21:AC22)</f>
        <v>341146806.76999998</v>
      </c>
      <c r="Y21" s="69">
        <v>3814463.3100000024</v>
      </c>
      <c r="Z21" s="69">
        <v>77020545.619999975</v>
      </c>
      <c r="AA21" s="69">
        <v>241609780.03</v>
      </c>
      <c r="AB21" s="69">
        <v>18702017.810000002</v>
      </c>
      <c r="AC21" s="75">
        <v>0</v>
      </c>
      <c r="AD21" s="69">
        <f>SUM(AE21:AI22)</f>
        <v>0</v>
      </c>
      <c r="AE21" s="75">
        <v>0</v>
      </c>
      <c r="AF21" s="75">
        <v>0</v>
      </c>
      <c r="AG21" s="75">
        <v>0</v>
      </c>
      <c r="AH21" s="75">
        <v>0</v>
      </c>
      <c r="AI21" s="75">
        <v>0</v>
      </c>
      <c r="AJ21" s="75">
        <f>AD21+X21+R21</f>
        <v>1194191742.01</v>
      </c>
      <c r="AK21" s="71">
        <v>2024</v>
      </c>
    </row>
    <row r="22" spans="1:37" ht="30" customHeight="1" thickBot="1" x14ac:dyDescent="0.3">
      <c r="A22" s="66"/>
      <c r="B22" s="66"/>
      <c r="C22" s="72"/>
      <c r="D22" s="72"/>
      <c r="E22" s="74"/>
      <c r="F22" s="74"/>
      <c r="G22" s="68"/>
      <c r="H22" s="68"/>
      <c r="I22" s="68"/>
      <c r="J22" s="72"/>
      <c r="K22" s="72"/>
      <c r="L22" s="70"/>
      <c r="M22" s="70"/>
      <c r="N22" s="70"/>
      <c r="O22" s="70"/>
      <c r="P22" s="70"/>
      <c r="Q22" s="76"/>
      <c r="R22" s="70"/>
      <c r="S22" s="70"/>
      <c r="T22" s="70"/>
      <c r="U22" s="70"/>
      <c r="V22" s="70"/>
      <c r="W22" s="76"/>
      <c r="X22" s="70"/>
      <c r="Y22" s="70"/>
      <c r="Z22" s="70"/>
      <c r="AA22" s="70"/>
      <c r="AB22" s="70"/>
      <c r="AC22" s="76"/>
      <c r="AD22" s="70"/>
      <c r="AE22" s="76"/>
      <c r="AF22" s="76"/>
      <c r="AG22" s="76"/>
      <c r="AH22" s="76"/>
      <c r="AI22" s="76"/>
      <c r="AJ22" s="76"/>
      <c r="AK22" s="72"/>
    </row>
    <row r="23" spans="1:37" ht="15.75" thickBot="1" x14ac:dyDescent="0.3">
      <c r="A23" s="1"/>
      <c r="B23" s="5" t="s">
        <v>6</v>
      </c>
      <c r="C23" s="6"/>
      <c r="D23" s="7"/>
      <c r="E23" s="2"/>
      <c r="F23" s="3"/>
      <c r="G23" s="2"/>
      <c r="H23" s="3"/>
      <c r="I23" s="8">
        <v>12000</v>
      </c>
      <c r="J23" s="9">
        <v>700</v>
      </c>
      <c r="K23" s="3"/>
      <c r="L23" s="10">
        <f>SUM(M23:Q23)</f>
        <v>1194191742.01</v>
      </c>
      <c r="M23" s="10">
        <f>SUM(M21)</f>
        <v>35673743.850000001</v>
      </c>
      <c r="N23" s="10">
        <f>SUM(N21)</f>
        <v>300591063.57999998</v>
      </c>
      <c r="O23" s="10">
        <f>SUM(O21)</f>
        <v>415517499.99000001</v>
      </c>
      <c r="P23" s="10">
        <f>SUM(P21)</f>
        <v>442409434.58999997</v>
      </c>
      <c r="Q23" s="11">
        <v>0</v>
      </c>
      <c r="R23" s="10">
        <f>SUM(S23:W23)</f>
        <v>853044935.24000001</v>
      </c>
      <c r="S23" s="10">
        <f>SUM(S21)</f>
        <v>31859280.539999999</v>
      </c>
      <c r="T23" s="10">
        <f>SUM(T21)</f>
        <v>223570517.96000001</v>
      </c>
      <c r="U23" s="10">
        <f>SUM(U21)</f>
        <v>173907719.96000001</v>
      </c>
      <c r="V23" s="10">
        <f>SUM(V21)</f>
        <v>423707416.77999997</v>
      </c>
      <c r="W23" s="10">
        <f>SUM(W21)</f>
        <v>0</v>
      </c>
      <c r="X23" s="10">
        <f>SUM(Y23:AC23)</f>
        <v>341146806.76999998</v>
      </c>
      <c r="Y23" s="10">
        <f>SUM(Y21)</f>
        <v>3814463.3100000024</v>
      </c>
      <c r="Z23" s="10">
        <f>SUM(Z21)</f>
        <v>77020545.619999975</v>
      </c>
      <c r="AA23" s="10">
        <f>SUM(AA21)</f>
        <v>241609780.03</v>
      </c>
      <c r="AB23" s="10">
        <f>SUM(AB21)</f>
        <v>18702017.810000002</v>
      </c>
      <c r="AC23" s="10">
        <f>SUM(AC21)</f>
        <v>0</v>
      </c>
      <c r="AD23" s="10">
        <f t="shared" ref="AD23:AJ23" si="0">SUM(AD21)</f>
        <v>0</v>
      </c>
      <c r="AE23" s="10">
        <f t="shared" si="0"/>
        <v>0</v>
      </c>
      <c r="AF23" s="10">
        <f t="shared" si="0"/>
        <v>0</v>
      </c>
      <c r="AG23" s="10">
        <f t="shared" si="0"/>
        <v>0</v>
      </c>
      <c r="AH23" s="10">
        <f t="shared" si="0"/>
        <v>0</v>
      </c>
      <c r="AI23" s="10">
        <f t="shared" si="0"/>
        <v>0</v>
      </c>
      <c r="AJ23" s="10">
        <f t="shared" si="0"/>
        <v>1194191742.01</v>
      </c>
      <c r="AK23" s="7"/>
    </row>
  </sheetData>
  <autoFilter ref="A20:AK20"/>
  <mergeCells count="61">
    <mergeCell ref="AE1:AK5"/>
    <mergeCell ref="AE18:AI18"/>
    <mergeCell ref="AD18:AD19"/>
    <mergeCell ref="AJ18:AJ19"/>
    <mergeCell ref="AD21:AD22"/>
    <mergeCell ref="AE21:AE22"/>
    <mergeCell ref="AF21:AF22"/>
    <mergeCell ref="AG21:AG22"/>
    <mergeCell ref="AH21:AH22"/>
    <mergeCell ref="AI21:AI22"/>
    <mergeCell ref="AJ21:AJ22"/>
    <mergeCell ref="AK21:AK22"/>
    <mergeCell ref="A12:AK17"/>
    <mergeCell ref="A6:AK10"/>
    <mergeCell ref="AK18:AK19"/>
    <mergeCell ref="Q21:Q22"/>
    <mergeCell ref="AC21:AC22"/>
    <mergeCell ref="R18:R19"/>
    <mergeCell ref="S18:W18"/>
    <mergeCell ref="R21:R22"/>
    <mergeCell ref="S21:S22"/>
    <mergeCell ref="X21:X22"/>
    <mergeCell ref="Y21:Y22"/>
    <mergeCell ref="Z21:Z22"/>
    <mergeCell ref="AA21:AA22"/>
    <mergeCell ref="AB21:AB22"/>
    <mergeCell ref="X18:X19"/>
    <mergeCell ref="Y18:AC18"/>
    <mergeCell ref="T21:T22"/>
    <mergeCell ref="U21:U22"/>
    <mergeCell ref="V21:V22"/>
    <mergeCell ref="W21:W22"/>
    <mergeCell ref="A21:A22"/>
    <mergeCell ref="B21:B22"/>
    <mergeCell ref="C21:C22"/>
    <mergeCell ref="E21:E22"/>
    <mergeCell ref="F21:F22"/>
    <mergeCell ref="D21:D22"/>
    <mergeCell ref="G21:G22"/>
    <mergeCell ref="H21:H22"/>
    <mergeCell ref="I21:I22"/>
    <mergeCell ref="O21:O22"/>
    <mergeCell ref="P21:P22"/>
    <mergeCell ref="K21:K22"/>
    <mergeCell ref="L21:L22"/>
    <mergeCell ref="M21:M22"/>
    <mergeCell ref="N21:N22"/>
    <mergeCell ref="J21:J22"/>
    <mergeCell ref="A18:A19"/>
    <mergeCell ref="B18:B19"/>
    <mergeCell ref="C18:C19"/>
    <mergeCell ref="M18:Q18"/>
    <mergeCell ref="H18:H19"/>
    <mergeCell ref="I18:I19"/>
    <mergeCell ref="G18:G19"/>
    <mergeCell ref="L18:L19"/>
    <mergeCell ref="D18:D19"/>
    <mergeCell ref="E18:E19"/>
    <mergeCell ref="F18:F19"/>
    <mergeCell ref="K18:K19"/>
    <mergeCell ref="J18:J19"/>
  </mergeCells>
  <pageMargins left="0.23622047244094491" right="0.23622047244094491" top="0.74803149606299213" bottom="0.74803149606299213" header="0.31496062992125984" footer="0.31496062992125984"/>
  <pageSetup paperSize="8" scale="39" firstPageNumber="17" fitToHeight="0" orientation="landscape"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K188"/>
  <sheetViews>
    <sheetView topLeftCell="A7" zoomScale="70" zoomScaleNormal="70" workbookViewId="0">
      <pane ySplit="11" topLeftCell="A114" activePane="bottomLeft" state="frozen"/>
      <selection activeCell="A7" sqref="A7"/>
      <selection pane="bottomLeft" activeCell="D177" sqref="D177"/>
    </sheetView>
  </sheetViews>
  <sheetFormatPr defaultColWidth="9.140625" defaultRowHeight="15" x14ac:dyDescent="0.25"/>
  <cols>
    <col min="1" max="1" width="12.7109375" style="39" customWidth="1"/>
    <col min="2" max="2" width="37.5703125" style="39" customWidth="1"/>
    <col min="3" max="3" width="14.7109375" style="39" customWidth="1"/>
    <col min="4" max="4" width="22" style="39" customWidth="1"/>
    <col min="5" max="6" width="12.7109375" style="39" customWidth="1"/>
    <col min="7" max="7" width="14.5703125" style="39" customWidth="1"/>
    <col min="8" max="10" width="12.7109375" style="39" customWidth="1"/>
    <col min="11" max="11" width="17.28515625" style="39" customWidth="1"/>
    <col min="12" max="12" width="14.28515625" style="31" customWidth="1"/>
    <col min="13" max="13" width="13.7109375" style="31" customWidth="1"/>
    <col min="14" max="14" width="13.7109375" style="32" customWidth="1"/>
    <col min="15" max="17" width="13.7109375" style="31" customWidth="1"/>
    <col min="18" max="18" width="14.28515625" style="39" customWidth="1"/>
    <col min="19" max="23" width="13.7109375" style="39" customWidth="1"/>
    <col min="24" max="24" width="14.28515625" style="39" customWidth="1"/>
    <col min="25" max="29" width="13.7109375" style="39" customWidth="1"/>
    <col min="30" max="30" width="16.28515625" style="39" customWidth="1"/>
    <col min="31" max="35" width="13.7109375" style="39" customWidth="1"/>
    <col min="36" max="36" width="15.42578125" style="39" customWidth="1"/>
    <col min="37" max="37" width="15.7109375" style="39" customWidth="1"/>
    <col min="38" max="16384" width="9.140625" style="39"/>
  </cols>
  <sheetData>
    <row r="1" spans="1:37" ht="15.75" x14ac:dyDescent="0.25">
      <c r="AK1" s="33" t="s">
        <v>280</v>
      </c>
    </row>
    <row r="2" spans="1:37" x14ac:dyDescent="0.25">
      <c r="A2" s="96" t="s">
        <v>379</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37" x14ac:dyDescent="0.25">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row>
    <row r="4" spans="1:37" x14ac:dyDescent="0.25">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row>
    <row r="5" spans="1:37" x14ac:dyDescent="0.2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row>
    <row r="6" spans="1:37" x14ac:dyDescent="0.25">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row>
    <row r="7" spans="1:37" x14ac:dyDescent="0.25">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row>
    <row r="8" spans="1:37" x14ac:dyDescent="0.25">
      <c r="A8" s="80" t="s">
        <v>105</v>
      </c>
      <c r="B8" s="80" t="s">
        <v>0</v>
      </c>
      <c r="C8" s="80" t="s">
        <v>106</v>
      </c>
      <c r="D8" s="80" t="s">
        <v>2</v>
      </c>
      <c r="E8" s="80" t="s">
        <v>10</v>
      </c>
      <c r="F8" s="80" t="s">
        <v>11</v>
      </c>
      <c r="G8" s="80" t="s">
        <v>12</v>
      </c>
      <c r="H8" s="80" t="s">
        <v>13</v>
      </c>
      <c r="I8" s="80" t="s">
        <v>14</v>
      </c>
      <c r="J8" s="80" t="s">
        <v>271</v>
      </c>
      <c r="K8" s="80" t="s">
        <v>146</v>
      </c>
      <c r="L8" s="84" t="s">
        <v>357</v>
      </c>
      <c r="M8" s="84" t="s">
        <v>267</v>
      </c>
      <c r="N8" s="84"/>
      <c r="O8" s="84"/>
      <c r="P8" s="84"/>
      <c r="Q8" s="84"/>
      <c r="R8" s="84" t="s">
        <v>596</v>
      </c>
      <c r="S8" s="84" t="s">
        <v>583</v>
      </c>
      <c r="T8" s="84"/>
      <c r="U8" s="84"/>
      <c r="V8" s="84"/>
      <c r="W8" s="84"/>
      <c r="X8" s="84" t="s">
        <v>368</v>
      </c>
      <c r="Y8" s="84" t="s">
        <v>584</v>
      </c>
      <c r="Z8" s="84"/>
      <c r="AA8" s="84"/>
      <c r="AB8" s="84"/>
      <c r="AC8" s="84"/>
      <c r="AD8" s="82" t="s">
        <v>592</v>
      </c>
      <c r="AE8" s="86" t="s">
        <v>589</v>
      </c>
      <c r="AF8" s="87"/>
      <c r="AG8" s="87"/>
      <c r="AH8" s="87"/>
      <c r="AI8" s="88"/>
      <c r="AJ8" s="82" t="s">
        <v>568</v>
      </c>
      <c r="AK8" s="84" t="s">
        <v>268</v>
      </c>
    </row>
    <row r="9" spans="1:37" x14ac:dyDescent="0.25">
      <c r="A9" s="81"/>
      <c r="B9" s="81"/>
      <c r="C9" s="81"/>
      <c r="D9" s="81"/>
      <c r="E9" s="81"/>
      <c r="F9" s="81"/>
      <c r="G9" s="81"/>
      <c r="H9" s="81"/>
      <c r="I9" s="81"/>
      <c r="J9" s="81"/>
      <c r="K9" s="81"/>
      <c r="L9" s="85"/>
      <c r="M9" s="85"/>
      <c r="N9" s="85"/>
      <c r="O9" s="85"/>
      <c r="P9" s="85"/>
      <c r="Q9" s="85"/>
      <c r="R9" s="85"/>
      <c r="S9" s="85"/>
      <c r="T9" s="85"/>
      <c r="U9" s="85"/>
      <c r="V9" s="85"/>
      <c r="W9" s="85"/>
      <c r="X9" s="85"/>
      <c r="Y9" s="85"/>
      <c r="Z9" s="85"/>
      <c r="AA9" s="85"/>
      <c r="AB9" s="85"/>
      <c r="AC9" s="85"/>
      <c r="AD9" s="83"/>
      <c r="AE9" s="89"/>
      <c r="AF9" s="90"/>
      <c r="AG9" s="90"/>
      <c r="AH9" s="90"/>
      <c r="AI9" s="91"/>
      <c r="AJ9" s="83"/>
      <c r="AK9" s="85"/>
    </row>
    <row r="10" spans="1:37" x14ac:dyDescent="0.25">
      <c r="A10" s="81"/>
      <c r="B10" s="81"/>
      <c r="C10" s="81"/>
      <c r="D10" s="81"/>
      <c r="E10" s="81"/>
      <c r="F10" s="81"/>
      <c r="G10" s="81"/>
      <c r="H10" s="81"/>
      <c r="I10" s="81"/>
      <c r="J10" s="81"/>
      <c r="K10" s="81"/>
      <c r="L10" s="85"/>
      <c r="M10" s="85"/>
      <c r="N10" s="85"/>
      <c r="O10" s="85"/>
      <c r="P10" s="85"/>
      <c r="Q10" s="85"/>
      <c r="R10" s="85"/>
      <c r="S10" s="85"/>
      <c r="T10" s="85"/>
      <c r="U10" s="85"/>
      <c r="V10" s="85"/>
      <c r="W10" s="85"/>
      <c r="X10" s="85"/>
      <c r="Y10" s="85"/>
      <c r="Z10" s="85"/>
      <c r="AA10" s="85"/>
      <c r="AB10" s="85"/>
      <c r="AC10" s="85"/>
      <c r="AD10" s="83"/>
      <c r="AE10" s="89"/>
      <c r="AF10" s="90"/>
      <c r="AG10" s="90"/>
      <c r="AH10" s="90"/>
      <c r="AI10" s="91"/>
      <c r="AJ10" s="83"/>
      <c r="AK10" s="85"/>
    </row>
    <row r="11" spans="1:37" x14ac:dyDescent="0.25">
      <c r="A11" s="81"/>
      <c r="B11" s="81"/>
      <c r="C11" s="81"/>
      <c r="D11" s="81"/>
      <c r="E11" s="81"/>
      <c r="F11" s="81"/>
      <c r="G11" s="81"/>
      <c r="H11" s="81"/>
      <c r="I11" s="81"/>
      <c r="J11" s="81"/>
      <c r="K11" s="81"/>
      <c r="L11" s="85"/>
      <c r="M11" s="85"/>
      <c r="N11" s="85"/>
      <c r="O11" s="85"/>
      <c r="P11" s="85"/>
      <c r="Q11" s="85"/>
      <c r="R11" s="85"/>
      <c r="S11" s="85"/>
      <c r="T11" s="85"/>
      <c r="U11" s="85"/>
      <c r="V11" s="85"/>
      <c r="W11" s="85"/>
      <c r="X11" s="85"/>
      <c r="Y11" s="85"/>
      <c r="Z11" s="85"/>
      <c r="AA11" s="85"/>
      <c r="AB11" s="85"/>
      <c r="AC11" s="85"/>
      <c r="AD11" s="83"/>
      <c r="AE11" s="89"/>
      <c r="AF11" s="90"/>
      <c r="AG11" s="90"/>
      <c r="AH11" s="90"/>
      <c r="AI11" s="91"/>
      <c r="AJ11" s="83"/>
      <c r="AK11" s="85"/>
    </row>
    <row r="12" spans="1:37" x14ac:dyDescent="0.25">
      <c r="A12" s="81"/>
      <c r="B12" s="81"/>
      <c r="C12" s="81"/>
      <c r="D12" s="81"/>
      <c r="E12" s="81"/>
      <c r="F12" s="81"/>
      <c r="G12" s="81"/>
      <c r="H12" s="81"/>
      <c r="I12" s="81"/>
      <c r="J12" s="81"/>
      <c r="K12" s="81"/>
      <c r="L12" s="85"/>
      <c r="M12" s="85"/>
      <c r="N12" s="85"/>
      <c r="O12" s="85"/>
      <c r="P12" s="85"/>
      <c r="Q12" s="85"/>
      <c r="R12" s="85"/>
      <c r="S12" s="85"/>
      <c r="T12" s="85"/>
      <c r="U12" s="85"/>
      <c r="V12" s="85"/>
      <c r="W12" s="85"/>
      <c r="X12" s="85"/>
      <c r="Y12" s="85"/>
      <c r="Z12" s="85"/>
      <c r="AA12" s="85"/>
      <c r="AB12" s="85"/>
      <c r="AC12" s="85"/>
      <c r="AD12" s="83"/>
      <c r="AE12" s="89"/>
      <c r="AF12" s="90"/>
      <c r="AG12" s="90"/>
      <c r="AH12" s="90"/>
      <c r="AI12" s="91"/>
      <c r="AJ12" s="83"/>
      <c r="AK12" s="85"/>
    </row>
    <row r="13" spans="1:37" x14ac:dyDescent="0.25">
      <c r="A13" s="81"/>
      <c r="B13" s="81"/>
      <c r="C13" s="81"/>
      <c r="D13" s="81"/>
      <c r="E13" s="81"/>
      <c r="F13" s="81"/>
      <c r="G13" s="81"/>
      <c r="H13" s="81"/>
      <c r="I13" s="81"/>
      <c r="J13" s="81"/>
      <c r="K13" s="81"/>
      <c r="L13" s="85"/>
      <c r="M13" s="85"/>
      <c r="N13" s="85"/>
      <c r="O13" s="85"/>
      <c r="P13" s="85"/>
      <c r="Q13" s="85"/>
      <c r="R13" s="85"/>
      <c r="S13" s="85"/>
      <c r="T13" s="85"/>
      <c r="U13" s="85"/>
      <c r="V13" s="85"/>
      <c r="W13" s="85"/>
      <c r="X13" s="85"/>
      <c r="Y13" s="85"/>
      <c r="Z13" s="85"/>
      <c r="AA13" s="85"/>
      <c r="AB13" s="85"/>
      <c r="AC13" s="85"/>
      <c r="AD13" s="83"/>
      <c r="AE13" s="89"/>
      <c r="AF13" s="90"/>
      <c r="AG13" s="90"/>
      <c r="AH13" s="90"/>
      <c r="AI13" s="91"/>
      <c r="AJ13" s="83"/>
      <c r="AK13" s="85"/>
    </row>
    <row r="14" spans="1:37" x14ac:dyDescent="0.25">
      <c r="A14" s="81"/>
      <c r="B14" s="81"/>
      <c r="C14" s="81"/>
      <c r="D14" s="81"/>
      <c r="E14" s="81"/>
      <c r="F14" s="81"/>
      <c r="G14" s="81"/>
      <c r="H14" s="81"/>
      <c r="I14" s="81"/>
      <c r="J14" s="81"/>
      <c r="K14" s="81"/>
      <c r="L14" s="85"/>
      <c r="M14" s="85"/>
      <c r="N14" s="85"/>
      <c r="O14" s="85"/>
      <c r="P14" s="85"/>
      <c r="Q14" s="85"/>
      <c r="R14" s="85"/>
      <c r="S14" s="85"/>
      <c r="T14" s="85"/>
      <c r="U14" s="85"/>
      <c r="V14" s="85"/>
      <c r="W14" s="85"/>
      <c r="X14" s="85"/>
      <c r="Y14" s="85"/>
      <c r="Z14" s="85"/>
      <c r="AA14" s="85"/>
      <c r="AB14" s="85"/>
      <c r="AC14" s="85"/>
      <c r="AD14" s="83"/>
      <c r="AE14" s="89"/>
      <c r="AF14" s="90"/>
      <c r="AG14" s="90"/>
      <c r="AH14" s="90"/>
      <c r="AI14" s="91"/>
      <c r="AJ14" s="83"/>
      <c r="AK14" s="85"/>
    </row>
    <row r="15" spans="1:37" x14ac:dyDescent="0.25">
      <c r="A15" s="81"/>
      <c r="B15" s="81"/>
      <c r="C15" s="81"/>
      <c r="D15" s="81"/>
      <c r="E15" s="81"/>
      <c r="F15" s="81"/>
      <c r="G15" s="81"/>
      <c r="H15" s="81"/>
      <c r="I15" s="81"/>
      <c r="J15" s="81"/>
      <c r="K15" s="81"/>
      <c r="L15" s="85"/>
      <c r="M15" s="85"/>
      <c r="N15" s="85"/>
      <c r="O15" s="85"/>
      <c r="P15" s="85"/>
      <c r="Q15" s="85"/>
      <c r="R15" s="85"/>
      <c r="S15" s="85"/>
      <c r="T15" s="85"/>
      <c r="U15" s="85"/>
      <c r="V15" s="85"/>
      <c r="W15" s="85"/>
      <c r="X15" s="85"/>
      <c r="Y15" s="85"/>
      <c r="Z15" s="85"/>
      <c r="AA15" s="85"/>
      <c r="AB15" s="85"/>
      <c r="AC15" s="85"/>
      <c r="AD15" s="83"/>
      <c r="AE15" s="92"/>
      <c r="AF15" s="93"/>
      <c r="AG15" s="93"/>
      <c r="AH15" s="93"/>
      <c r="AI15" s="94"/>
      <c r="AJ15" s="83"/>
      <c r="AK15" s="85"/>
    </row>
    <row r="16" spans="1:37" x14ac:dyDescent="0.25">
      <c r="A16" s="81"/>
      <c r="B16" s="81"/>
      <c r="C16" s="81"/>
      <c r="D16" s="81"/>
      <c r="E16" s="81"/>
      <c r="F16" s="81"/>
      <c r="G16" s="81"/>
      <c r="H16" s="81"/>
      <c r="I16" s="81"/>
      <c r="J16" s="81"/>
      <c r="K16" s="81"/>
      <c r="L16" s="85"/>
      <c r="M16" s="54">
        <v>2021</v>
      </c>
      <c r="N16" s="54">
        <v>2022</v>
      </c>
      <c r="O16" s="54">
        <v>2023</v>
      </c>
      <c r="P16" s="54">
        <v>2024</v>
      </c>
      <c r="Q16" s="54">
        <v>2025</v>
      </c>
      <c r="R16" s="85"/>
      <c r="S16" s="54">
        <v>2021</v>
      </c>
      <c r="T16" s="54">
        <v>2022</v>
      </c>
      <c r="U16" s="54">
        <v>2023</v>
      </c>
      <c r="V16" s="54">
        <v>2024</v>
      </c>
      <c r="W16" s="54">
        <v>2025</v>
      </c>
      <c r="X16" s="85"/>
      <c r="Y16" s="54">
        <v>2021</v>
      </c>
      <c r="Z16" s="54">
        <v>2022</v>
      </c>
      <c r="AA16" s="54">
        <v>2023</v>
      </c>
      <c r="AB16" s="54">
        <v>2024</v>
      </c>
      <c r="AC16" s="54">
        <v>2025</v>
      </c>
      <c r="AD16" s="80"/>
      <c r="AE16" s="54">
        <v>2021</v>
      </c>
      <c r="AF16" s="54">
        <v>2022</v>
      </c>
      <c r="AG16" s="54">
        <v>2023</v>
      </c>
      <c r="AH16" s="54">
        <v>2024</v>
      </c>
      <c r="AI16" s="54">
        <v>2025</v>
      </c>
      <c r="AJ16" s="80"/>
      <c r="AK16" s="85"/>
    </row>
    <row r="17" spans="1:37" x14ac:dyDescent="0.25">
      <c r="A17" s="54">
        <v>1</v>
      </c>
      <c r="B17" s="54">
        <v>2</v>
      </c>
      <c r="C17" s="54">
        <v>3</v>
      </c>
      <c r="D17" s="54">
        <v>4</v>
      </c>
      <c r="E17" s="54">
        <v>5</v>
      </c>
      <c r="F17" s="54">
        <v>6</v>
      </c>
      <c r="G17" s="54">
        <v>7</v>
      </c>
      <c r="H17" s="54">
        <v>8</v>
      </c>
      <c r="I17" s="54">
        <v>9</v>
      </c>
      <c r="J17" s="54">
        <v>10</v>
      </c>
      <c r="K17" s="54">
        <v>11</v>
      </c>
      <c r="L17" s="54">
        <v>12</v>
      </c>
      <c r="M17" s="54">
        <v>13</v>
      </c>
      <c r="N17" s="54">
        <v>14</v>
      </c>
      <c r="O17" s="54">
        <v>15</v>
      </c>
      <c r="P17" s="54">
        <v>16</v>
      </c>
      <c r="Q17" s="54">
        <v>17</v>
      </c>
      <c r="R17" s="54">
        <v>18</v>
      </c>
      <c r="S17" s="54">
        <v>19</v>
      </c>
      <c r="T17" s="54">
        <v>20</v>
      </c>
      <c r="U17" s="54">
        <v>21</v>
      </c>
      <c r="V17" s="54">
        <v>22</v>
      </c>
      <c r="W17" s="54">
        <v>23</v>
      </c>
      <c r="X17" s="54">
        <v>24</v>
      </c>
      <c r="Y17" s="54">
        <v>25</v>
      </c>
      <c r="Z17" s="54">
        <v>26</v>
      </c>
      <c r="AA17" s="54">
        <v>27</v>
      </c>
      <c r="AB17" s="54">
        <v>28</v>
      </c>
      <c r="AC17" s="54">
        <v>29</v>
      </c>
      <c r="AD17" s="54">
        <v>30</v>
      </c>
      <c r="AE17" s="54">
        <v>31</v>
      </c>
      <c r="AF17" s="54">
        <v>32</v>
      </c>
      <c r="AG17" s="54">
        <v>33</v>
      </c>
      <c r="AH17" s="54">
        <v>34</v>
      </c>
      <c r="AI17" s="54">
        <v>35</v>
      </c>
      <c r="AJ17" s="54">
        <v>36</v>
      </c>
      <c r="AK17" s="54">
        <v>37</v>
      </c>
    </row>
    <row r="18" spans="1:37" ht="63.75" hidden="1" x14ac:dyDescent="0.25">
      <c r="A18" s="54" t="s">
        <v>377</v>
      </c>
      <c r="B18" s="40" t="s">
        <v>15</v>
      </c>
      <c r="C18" s="54" t="s">
        <v>20</v>
      </c>
      <c r="D18" s="41" t="s">
        <v>257</v>
      </c>
      <c r="E18" s="54" t="s">
        <v>19</v>
      </c>
      <c r="F18" s="40" t="s">
        <v>18</v>
      </c>
      <c r="G18" s="54">
        <v>303</v>
      </c>
      <c r="H18" s="54">
        <v>78.2</v>
      </c>
      <c r="I18" s="54">
        <v>20</v>
      </c>
      <c r="J18" s="54" t="s">
        <v>272</v>
      </c>
      <c r="K18" s="40" t="s">
        <v>21</v>
      </c>
      <c r="L18" s="38">
        <f t="shared" ref="L18:L81" si="0">SUM(M18:Q18)</f>
        <v>1965175.94</v>
      </c>
      <c r="M18" s="38">
        <v>1965175.94</v>
      </c>
      <c r="N18" s="38">
        <v>0</v>
      </c>
      <c r="O18" s="38">
        <v>0</v>
      </c>
      <c r="P18" s="38">
        <v>0</v>
      </c>
      <c r="Q18" s="38">
        <v>0</v>
      </c>
      <c r="R18" s="38">
        <f t="shared" ref="R18:R81" si="1">SUM(S18:W18)</f>
        <v>1882101.82</v>
      </c>
      <c r="S18" s="38">
        <v>1882101.82</v>
      </c>
      <c r="T18" s="38">
        <v>0</v>
      </c>
      <c r="U18" s="38">
        <v>0</v>
      </c>
      <c r="V18" s="38">
        <v>0</v>
      </c>
      <c r="W18" s="38">
        <v>0</v>
      </c>
      <c r="X18" s="38">
        <f t="shared" ref="X18:X81" si="2">SUM(Y18:AC18)</f>
        <v>83074.119999999879</v>
      </c>
      <c r="Y18" s="38">
        <v>83074.119999999879</v>
      </c>
      <c r="Z18" s="38">
        <v>0</v>
      </c>
      <c r="AA18" s="38">
        <v>0</v>
      </c>
      <c r="AB18" s="38">
        <v>0</v>
      </c>
      <c r="AC18" s="38">
        <v>0</v>
      </c>
      <c r="AD18" s="38">
        <f>SUM(AE18:AI18)</f>
        <v>0</v>
      </c>
      <c r="AE18" s="38">
        <v>0</v>
      </c>
      <c r="AF18" s="38">
        <v>0</v>
      </c>
      <c r="AG18" s="38">
        <v>0</v>
      </c>
      <c r="AH18" s="38">
        <v>0</v>
      </c>
      <c r="AI18" s="38">
        <v>0</v>
      </c>
      <c r="AJ18" s="38">
        <f>R18+X18+AD18</f>
        <v>1965175.94</v>
      </c>
      <c r="AK18" s="54">
        <v>2021</v>
      </c>
    </row>
    <row r="19" spans="1:37" ht="51" hidden="1" x14ac:dyDescent="0.25">
      <c r="A19" s="54" t="s">
        <v>378</v>
      </c>
      <c r="B19" s="40" t="s">
        <v>68</v>
      </c>
      <c r="C19" s="54" t="s">
        <v>20</v>
      </c>
      <c r="D19" s="41" t="s">
        <v>207</v>
      </c>
      <c r="E19" s="54" t="s">
        <v>19</v>
      </c>
      <c r="F19" s="40" t="s">
        <v>18</v>
      </c>
      <c r="G19" s="54">
        <v>580</v>
      </c>
      <c r="H19" s="54">
        <v>78.5</v>
      </c>
      <c r="I19" s="54">
        <v>10</v>
      </c>
      <c r="J19" s="54" t="s">
        <v>272</v>
      </c>
      <c r="K19" s="40" t="s">
        <v>149</v>
      </c>
      <c r="L19" s="38">
        <f t="shared" si="0"/>
        <v>1430000</v>
      </c>
      <c r="M19" s="38">
        <v>0</v>
      </c>
      <c r="N19" s="38">
        <v>0</v>
      </c>
      <c r="O19" s="38">
        <v>1430000</v>
      </c>
      <c r="P19" s="38">
        <v>0</v>
      </c>
      <c r="Q19" s="38">
        <v>0</v>
      </c>
      <c r="R19" s="38">
        <f t="shared" si="1"/>
        <v>1369549.44</v>
      </c>
      <c r="S19" s="38">
        <v>0</v>
      </c>
      <c r="T19" s="38">
        <v>0</v>
      </c>
      <c r="U19" s="38">
        <v>1369549.44</v>
      </c>
      <c r="V19" s="38">
        <v>0</v>
      </c>
      <c r="W19" s="38">
        <v>0</v>
      </c>
      <c r="X19" s="38">
        <f t="shared" si="2"/>
        <v>60450.560000000056</v>
      </c>
      <c r="Y19" s="38">
        <v>0</v>
      </c>
      <c r="Z19" s="38">
        <v>0</v>
      </c>
      <c r="AA19" s="38">
        <f>O19-U19</f>
        <v>60450.560000000056</v>
      </c>
      <c r="AB19" s="38">
        <v>0</v>
      </c>
      <c r="AC19" s="38">
        <v>0</v>
      </c>
      <c r="AD19" s="38">
        <f t="shared" ref="AD19:AD82" si="3">SUM(AE19:AI19)</f>
        <v>0</v>
      </c>
      <c r="AE19" s="38">
        <v>0</v>
      </c>
      <c r="AF19" s="38">
        <v>0</v>
      </c>
      <c r="AG19" s="38">
        <v>0</v>
      </c>
      <c r="AH19" s="38">
        <v>0</v>
      </c>
      <c r="AI19" s="38">
        <v>0</v>
      </c>
      <c r="AJ19" s="38">
        <f>R19+X19+AD19</f>
        <v>1430000</v>
      </c>
      <c r="AK19" s="54">
        <v>2023</v>
      </c>
    </row>
    <row r="20" spans="1:37" ht="78.75" hidden="1" customHeight="1" x14ac:dyDescent="0.25">
      <c r="A20" s="54" t="s">
        <v>381</v>
      </c>
      <c r="B20" s="40" t="s">
        <v>178</v>
      </c>
      <c r="C20" s="54" t="s">
        <v>23</v>
      </c>
      <c r="D20" s="41" t="s">
        <v>252</v>
      </c>
      <c r="E20" s="54" t="s">
        <v>19</v>
      </c>
      <c r="F20" s="40" t="s">
        <v>18</v>
      </c>
      <c r="G20" s="42">
        <v>4528</v>
      </c>
      <c r="H20" s="54">
        <v>212</v>
      </c>
      <c r="I20" s="54">
        <v>92.2</v>
      </c>
      <c r="J20" s="54" t="s">
        <v>272</v>
      </c>
      <c r="K20" s="40" t="s">
        <v>151</v>
      </c>
      <c r="L20" s="38">
        <f t="shared" si="0"/>
        <v>6811890</v>
      </c>
      <c r="M20" s="38">
        <v>0</v>
      </c>
      <c r="N20" s="38">
        <v>0</v>
      </c>
      <c r="O20" s="38">
        <v>6811890</v>
      </c>
      <c r="P20" s="38">
        <v>0</v>
      </c>
      <c r="Q20" s="38">
        <v>0</v>
      </c>
      <c r="R20" s="38">
        <f t="shared" si="1"/>
        <v>6523930.1500000004</v>
      </c>
      <c r="S20" s="38">
        <v>0</v>
      </c>
      <c r="T20" s="38">
        <v>0</v>
      </c>
      <c r="U20" s="38">
        <v>6523930.1500000004</v>
      </c>
      <c r="V20" s="38">
        <v>0</v>
      </c>
      <c r="W20" s="38">
        <v>0</v>
      </c>
      <c r="X20" s="38">
        <f t="shared" si="2"/>
        <v>287959.84999999963</v>
      </c>
      <c r="Y20" s="38">
        <v>0</v>
      </c>
      <c r="Z20" s="38">
        <v>0</v>
      </c>
      <c r="AA20" s="38">
        <f>O20-U20</f>
        <v>287959.84999999963</v>
      </c>
      <c r="AB20" s="38">
        <v>0</v>
      </c>
      <c r="AC20" s="38">
        <v>0</v>
      </c>
      <c r="AD20" s="38">
        <f t="shared" si="3"/>
        <v>0</v>
      </c>
      <c r="AE20" s="38">
        <v>0</v>
      </c>
      <c r="AF20" s="38">
        <v>0</v>
      </c>
      <c r="AG20" s="38">
        <v>0</v>
      </c>
      <c r="AH20" s="38">
        <v>0</v>
      </c>
      <c r="AI20" s="38">
        <v>0</v>
      </c>
      <c r="AJ20" s="38">
        <f>R20+X20+AD20</f>
        <v>6811890</v>
      </c>
      <c r="AK20" s="54">
        <v>2023</v>
      </c>
    </row>
    <row r="21" spans="1:37" ht="65.25" hidden="1" customHeight="1" x14ac:dyDescent="0.25">
      <c r="A21" s="54" t="s">
        <v>382</v>
      </c>
      <c r="B21" s="40" t="s">
        <v>178</v>
      </c>
      <c r="C21" s="54" t="s">
        <v>20</v>
      </c>
      <c r="D21" s="41" t="s">
        <v>254</v>
      </c>
      <c r="E21" s="54" t="s">
        <v>19</v>
      </c>
      <c r="F21" s="40" t="s">
        <v>25</v>
      </c>
      <c r="G21" s="42">
        <v>1259</v>
      </c>
      <c r="H21" s="54">
        <v>174.8</v>
      </c>
      <c r="I21" s="54">
        <v>25</v>
      </c>
      <c r="J21" s="54" t="s">
        <v>272</v>
      </c>
      <c r="K21" s="40" t="s">
        <v>169</v>
      </c>
      <c r="L21" s="38">
        <f t="shared" si="0"/>
        <v>2394296.4900000002</v>
      </c>
      <c r="M21" s="38">
        <v>0</v>
      </c>
      <c r="N21" s="38">
        <v>0</v>
      </c>
      <c r="O21" s="38">
        <v>2394296.4900000002</v>
      </c>
      <c r="P21" s="38">
        <v>0</v>
      </c>
      <c r="Q21" s="38">
        <v>0</v>
      </c>
      <c r="R21" s="38">
        <f t="shared" si="1"/>
        <v>2293082.11</v>
      </c>
      <c r="S21" s="38">
        <v>0</v>
      </c>
      <c r="T21" s="38">
        <v>0</v>
      </c>
      <c r="U21" s="38">
        <v>2293082.11</v>
      </c>
      <c r="V21" s="38">
        <v>0</v>
      </c>
      <c r="W21" s="38">
        <v>0</v>
      </c>
      <c r="X21" s="38">
        <f t="shared" si="2"/>
        <v>101214.38000000035</v>
      </c>
      <c r="Y21" s="38">
        <v>0</v>
      </c>
      <c r="Z21" s="38">
        <v>0</v>
      </c>
      <c r="AA21" s="38">
        <f>O21-U21</f>
        <v>101214.38000000035</v>
      </c>
      <c r="AB21" s="38">
        <v>0</v>
      </c>
      <c r="AC21" s="38">
        <v>0</v>
      </c>
      <c r="AD21" s="38">
        <f t="shared" si="3"/>
        <v>0</v>
      </c>
      <c r="AE21" s="38">
        <v>0</v>
      </c>
      <c r="AF21" s="38">
        <v>0</v>
      </c>
      <c r="AG21" s="38">
        <v>0</v>
      </c>
      <c r="AH21" s="38">
        <v>0</v>
      </c>
      <c r="AI21" s="38">
        <v>0</v>
      </c>
      <c r="AJ21" s="38">
        <f>R21+X21+AD21</f>
        <v>2394296.4900000002</v>
      </c>
      <c r="AK21" s="54">
        <v>2023</v>
      </c>
    </row>
    <row r="22" spans="1:37" ht="229.5" hidden="1" x14ac:dyDescent="0.25">
      <c r="A22" s="54" t="s">
        <v>383</v>
      </c>
      <c r="B22" s="40" t="s">
        <v>178</v>
      </c>
      <c r="C22" s="54" t="s">
        <v>555</v>
      </c>
      <c r="D22" s="41" t="s">
        <v>281</v>
      </c>
      <c r="E22" s="54" t="s">
        <v>19</v>
      </c>
      <c r="F22" s="40" t="s">
        <v>18</v>
      </c>
      <c r="G22" s="42">
        <v>12064</v>
      </c>
      <c r="H22" s="54">
        <v>393.6</v>
      </c>
      <c r="I22" s="54">
        <v>150</v>
      </c>
      <c r="J22" s="54" t="s">
        <v>272</v>
      </c>
      <c r="K22" s="40" t="s">
        <v>556</v>
      </c>
      <c r="L22" s="38">
        <f t="shared" si="0"/>
        <v>1400000</v>
      </c>
      <c r="M22" s="38">
        <v>0</v>
      </c>
      <c r="N22" s="38">
        <v>0</v>
      </c>
      <c r="O22" s="38">
        <v>0</v>
      </c>
      <c r="P22" s="38">
        <v>0</v>
      </c>
      <c r="Q22" s="38">
        <v>1400000</v>
      </c>
      <c r="R22" s="38">
        <f t="shared" si="1"/>
        <v>1340780</v>
      </c>
      <c r="S22" s="38">
        <v>0</v>
      </c>
      <c r="T22" s="38">
        <v>0</v>
      </c>
      <c r="U22" s="38">
        <v>0</v>
      </c>
      <c r="V22" s="38">
        <v>0</v>
      </c>
      <c r="W22" s="38">
        <v>1340780</v>
      </c>
      <c r="X22" s="38">
        <f t="shared" si="2"/>
        <v>59220</v>
      </c>
      <c r="Y22" s="38">
        <v>0</v>
      </c>
      <c r="Z22" s="38">
        <v>0</v>
      </c>
      <c r="AA22" s="38">
        <v>0</v>
      </c>
      <c r="AB22" s="38">
        <v>0</v>
      </c>
      <c r="AC22" s="38">
        <f>Q22-W22</f>
        <v>59220</v>
      </c>
      <c r="AD22" s="38">
        <f t="shared" si="3"/>
        <v>0</v>
      </c>
      <c r="AE22" s="38">
        <v>0</v>
      </c>
      <c r="AF22" s="38">
        <v>0</v>
      </c>
      <c r="AG22" s="38">
        <v>0</v>
      </c>
      <c r="AH22" s="38">
        <v>0</v>
      </c>
      <c r="AI22" s="38">
        <v>0</v>
      </c>
      <c r="AJ22" s="38">
        <f>R22+X22+AD22</f>
        <v>1400000</v>
      </c>
      <c r="AK22" s="54">
        <v>2025</v>
      </c>
    </row>
    <row r="23" spans="1:37" ht="51" hidden="1" x14ac:dyDescent="0.25">
      <c r="A23" s="54" t="s">
        <v>384</v>
      </c>
      <c r="B23" s="40" t="s">
        <v>178</v>
      </c>
      <c r="C23" s="54" t="s">
        <v>26</v>
      </c>
      <c r="D23" s="41" t="s">
        <v>281</v>
      </c>
      <c r="E23" s="54" t="s">
        <v>19</v>
      </c>
      <c r="F23" s="40" t="s">
        <v>25</v>
      </c>
      <c r="G23" s="42">
        <v>12050</v>
      </c>
      <c r="H23" s="38">
        <v>3341.95</v>
      </c>
      <c r="I23" s="54">
        <v>250</v>
      </c>
      <c r="J23" s="54" t="s">
        <v>274</v>
      </c>
      <c r="K23" s="40" t="s">
        <v>27</v>
      </c>
      <c r="L23" s="38">
        <f t="shared" si="0"/>
        <v>9170621.6799999997</v>
      </c>
      <c r="M23" s="38">
        <v>0</v>
      </c>
      <c r="N23" s="38">
        <v>1322360</v>
      </c>
      <c r="O23" s="38">
        <v>7848261.6799999997</v>
      </c>
      <c r="P23" s="38">
        <v>0</v>
      </c>
      <c r="Q23" s="38">
        <v>0</v>
      </c>
      <c r="R23" s="38">
        <f t="shared" si="1"/>
        <v>8782950.2699999996</v>
      </c>
      <c r="S23" s="38">
        <v>0</v>
      </c>
      <c r="T23" s="38">
        <v>1266459.1000000001</v>
      </c>
      <c r="U23" s="38">
        <v>7516491.1699999999</v>
      </c>
      <c r="V23" s="38">
        <v>0</v>
      </c>
      <c r="W23" s="38">
        <v>0</v>
      </c>
      <c r="X23" s="38">
        <f t="shared" si="2"/>
        <v>387671.40999999968</v>
      </c>
      <c r="Y23" s="38">
        <v>0</v>
      </c>
      <c r="Z23" s="38">
        <v>55900.899999999907</v>
      </c>
      <c r="AA23" s="38">
        <f>O23-U23</f>
        <v>331770.50999999978</v>
      </c>
      <c r="AB23" s="38">
        <v>0</v>
      </c>
      <c r="AC23" s="38">
        <v>0</v>
      </c>
      <c r="AD23" s="38">
        <f t="shared" si="3"/>
        <v>0</v>
      </c>
      <c r="AE23" s="38">
        <v>0</v>
      </c>
      <c r="AF23" s="38">
        <v>0</v>
      </c>
      <c r="AG23" s="38">
        <v>0</v>
      </c>
      <c r="AH23" s="38">
        <v>0</v>
      </c>
      <c r="AI23" s="38">
        <v>0</v>
      </c>
      <c r="AJ23" s="38">
        <f t="shared" ref="AJ23:AJ82" si="4">R23+X23+AD23</f>
        <v>9170621.6799999997</v>
      </c>
      <c r="AK23" s="54">
        <v>2023</v>
      </c>
    </row>
    <row r="24" spans="1:37" ht="63.75" hidden="1" x14ac:dyDescent="0.25">
      <c r="A24" s="54" t="s">
        <v>385</v>
      </c>
      <c r="B24" s="40" t="s">
        <v>178</v>
      </c>
      <c r="C24" s="54" t="s">
        <v>20</v>
      </c>
      <c r="D24" s="41" t="s">
        <v>253</v>
      </c>
      <c r="E24" s="54" t="s">
        <v>19</v>
      </c>
      <c r="F24" s="40" t="s">
        <v>25</v>
      </c>
      <c r="G24" s="54">
        <v>582</v>
      </c>
      <c r="H24" s="54">
        <v>78.2</v>
      </c>
      <c r="I24" s="54">
        <v>10</v>
      </c>
      <c r="J24" s="54" t="s">
        <v>272</v>
      </c>
      <c r="K24" s="40" t="s">
        <v>28</v>
      </c>
      <c r="L24" s="38">
        <f t="shared" si="0"/>
        <v>950000</v>
      </c>
      <c r="M24" s="38">
        <v>0</v>
      </c>
      <c r="N24" s="38">
        <v>950000</v>
      </c>
      <c r="O24" s="38">
        <v>0</v>
      </c>
      <c r="P24" s="38">
        <v>0</v>
      </c>
      <c r="Q24" s="38">
        <v>0</v>
      </c>
      <c r="R24" s="38">
        <f t="shared" si="1"/>
        <v>909839.96</v>
      </c>
      <c r="S24" s="38">
        <v>0</v>
      </c>
      <c r="T24" s="38">
        <v>909839.96</v>
      </c>
      <c r="U24" s="38">
        <v>0</v>
      </c>
      <c r="V24" s="38">
        <v>0</v>
      </c>
      <c r="W24" s="38">
        <v>0</v>
      </c>
      <c r="X24" s="38">
        <f t="shared" si="2"/>
        <v>40160.040000000037</v>
      </c>
      <c r="Y24" s="38">
        <v>0</v>
      </c>
      <c r="Z24" s="38">
        <v>40160.040000000037</v>
      </c>
      <c r="AA24" s="38">
        <v>0</v>
      </c>
      <c r="AB24" s="38">
        <v>0</v>
      </c>
      <c r="AC24" s="38">
        <v>0</v>
      </c>
      <c r="AD24" s="38">
        <f t="shared" si="3"/>
        <v>0</v>
      </c>
      <c r="AE24" s="38">
        <v>0</v>
      </c>
      <c r="AF24" s="38">
        <v>0</v>
      </c>
      <c r="AG24" s="38">
        <v>0</v>
      </c>
      <c r="AH24" s="38">
        <v>0</v>
      </c>
      <c r="AI24" s="38">
        <v>0</v>
      </c>
      <c r="AJ24" s="38">
        <f t="shared" si="4"/>
        <v>950000</v>
      </c>
      <c r="AK24" s="54">
        <v>2022</v>
      </c>
    </row>
    <row r="25" spans="1:37" ht="63" customHeight="1" x14ac:dyDescent="0.25">
      <c r="A25" s="54" t="s">
        <v>386</v>
      </c>
      <c r="B25" s="40" t="s">
        <v>29</v>
      </c>
      <c r="C25" s="54" t="s">
        <v>30</v>
      </c>
      <c r="D25" s="41" t="s">
        <v>282</v>
      </c>
      <c r="E25" s="54" t="s">
        <v>19</v>
      </c>
      <c r="F25" s="40" t="s">
        <v>18</v>
      </c>
      <c r="G25" s="42">
        <v>5840</v>
      </c>
      <c r="H25" s="54">
        <v>800</v>
      </c>
      <c r="I25" s="54">
        <v>84</v>
      </c>
      <c r="J25" s="54" t="s">
        <v>272</v>
      </c>
      <c r="K25" s="40" t="s">
        <v>158</v>
      </c>
      <c r="L25" s="38">
        <f t="shared" si="0"/>
        <v>7285992.3700000001</v>
      </c>
      <c r="M25" s="38">
        <v>0</v>
      </c>
      <c r="N25" s="38">
        <v>3274885.05</v>
      </c>
      <c r="O25" s="38">
        <v>3175000</v>
      </c>
      <c r="P25" s="38">
        <f>V25+AB25</f>
        <v>836107.32</v>
      </c>
      <c r="Q25" s="38">
        <v>0</v>
      </c>
      <c r="R25" s="38">
        <f t="shared" si="1"/>
        <v>6977967.4799999995</v>
      </c>
      <c r="S25" s="38">
        <v>0</v>
      </c>
      <c r="T25" s="38">
        <v>3136444.6399999997</v>
      </c>
      <c r="U25" s="38">
        <v>3040782.84</v>
      </c>
      <c r="V25" s="38">
        <v>800740</v>
      </c>
      <c r="W25" s="38">
        <v>0</v>
      </c>
      <c r="X25" s="38">
        <f t="shared" si="2"/>
        <v>308024.89000000031</v>
      </c>
      <c r="Y25" s="38">
        <v>0</v>
      </c>
      <c r="Z25" s="38">
        <v>138440.41000000015</v>
      </c>
      <c r="AA25" s="38">
        <f>O25-U25</f>
        <v>134217.16000000015</v>
      </c>
      <c r="AB25" s="38">
        <v>35367.32</v>
      </c>
      <c r="AC25" s="38">
        <v>0</v>
      </c>
      <c r="AD25" s="38">
        <f t="shared" si="3"/>
        <v>0</v>
      </c>
      <c r="AE25" s="38">
        <v>0</v>
      </c>
      <c r="AF25" s="38">
        <v>0</v>
      </c>
      <c r="AG25" s="38">
        <v>0</v>
      </c>
      <c r="AH25" s="38">
        <v>0</v>
      </c>
      <c r="AI25" s="38">
        <v>0</v>
      </c>
      <c r="AJ25" s="38">
        <f t="shared" si="4"/>
        <v>7285992.3700000001</v>
      </c>
      <c r="AK25" s="54">
        <v>2024</v>
      </c>
    </row>
    <row r="26" spans="1:37" ht="102" hidden="1" x14ac:dyDescent="0.25">
      <c r="A26" s="54" t="s">
        <v>387</v>
      </c>
      <c r="B26" s="40" t="s">
        <v>29</v>
      </c>
      <c r="C26" s="54" t="s">
        <v>159</v>
      </c>
      <c r="D26" s="41" t="s">
        <v>283</v>
      </c>
      <c r="E26" s="54" t="s">
        <v>31</v>
      </c>
      <c r="F26" s="40" t="s">
        <v>18</v>
      </c>
      <c r="G26" s="42">
        <v>29294</v>
      </c>
      <c r="H26" s="42">
        <v>2000</v>
      </c>
      <c r="I26" s="54">
        <v>300</v>
      </c>
      <c r="J26" s="54" t="s">
        <v>274</v>
      </c>
      <c r="K26" s="40" t="s">
        <v>160</v>
      </c>
      <c r="L26" s="38">
        <f t="shared" si="0"/>
        <v>9626782.2599999998</v>
      </c>
      <c r="M26" s="38">
        <v>0</v>
      </c>
      <c r="N26" s="38">
        <v>0</v>
      </c>
      <c r="O26" s="38">
        <v>9626782.2599999998</v>
      </c>
      <c r="P26" s="38">
        <v>0</v>
      </c>
      <c r="Q26" s="38">
        <v>0</v>
      </c>
      <c r="R26" s="38">
        <f t="shared" si="1"/>
        <v>9219828.1400000006</v>
      </c>
      <c r="S26" s="38">
        <v>0</v>
      </c>
      <c r="T26" s="38">
        <v>0</v>
      </c>
      <c r="U26" s="38">
        <v>9219828.1400000006</v>
      </c>
      <c r="V26" s="38">
        <v>0</v>
      </c>
      <c r="W26" s="38">
        <v>0</v>
      </c>
      <c r="X26" s="38">
        <f t="shared" si="2"/>
        <v>406954.11999999918</v>
      </c>
      <c r="Y26" s="38">
        <v>0</v>
      </c>
      <c r="Z26" s="38">
        <v>0</v>
      </c>
      <c r="AA26" s="38">
        <f>O26-U26</f>
        <v>406954.11999999918</v>
      </c>
      <c r="AB26" s="38">
        <v>0</v>
      </c>
      <c r="AC26" s="38">
        <v>0</v>
      </c>
      <c r="AD26" s="38">
        <f t="shared" si="3"/>
        <v>0</v>
      </c>
      <c r="AE26" s="38">
        <v>0</v>
      </c>
      <c r="AF26" s="38">
        <v>0</v>
      </c>
      <c r="AG26" s="38">
        <v>0</v>
      </c>
      <c r="AH26" s="38">
        <v>0</v>
      </c>
      <c r="AI26" s="38">
        <v>0</v>
      </c>
      <c r="AJ26" s="38">
        <f t="shared" si="4"/>
        <v>9626782.2599999998</v>
      </c>
      <c r="AK26" s="54">
        <v>2023</v>
      </c>
    </row>
    <row r="27" spans="1:37" ht="39.950000000000003" customHeight="1" x14ac:dyDescent="0.25">
      <c r="A27" s="54" t="s">
        <v>388</v>
      </c>
      <c r="B27" s="40" t="s">
        <v>29</v>
      </c>
      <c r="C27" s="54" t="s">
        <v>20</v>
      </c>
      <c r="D27" s="41" t="s">
        <v>227</v>
      </c>
      <c r="E27" s="54" t="s">
        <v>19</v>
      </c>
      <c r="F27" s="40" t="s">
        <v>18</v>
      </c>
      <c r="G27" s="54">
        <v>222</v>
      </c>
      <c r="H27" s="54">
        <v>100</v>
      </c>
      <c r="I27" s="54">
        <v>12</v>
      </c>
      <c r="J27" s="54" t="s">
        <v>272</v>
      </c>
      <c r="K27" s="40" t="s">
        <v>35</v>
      </c>
      <c r="L27" s="38">
        <f t="shared" si="0"/>
        <v>839970</v>
      </c>
      <c r="M27" s="38">
        <v>0</v>
      </c>
      <c r="N27" s="38">
        <v>0</v>
      </c>
      <c r="O27" s="38">
        <v>0</v>
      </c>
      <c r="P27" s="38">
        <f>V27+AB27</f>
        <v>839970</v>
      </c>
      <c r="Q27" s="38">
        <v>0</v>
      </c>
      <c r="R27" s="38">
        <f t="shared" si="1"/>
        <v>804470</v>
      </c>
      <c r="S27" s="38">
        <v>0</v>
      </c>
      <c r="T27" s="38">
        <v>0</v>
      </c>
      <c r="U27" s="38">
        <v>0</v>
      </c>
      <c r="V27" s="38">
        <v>804470</v>
      </c>
      <c r="W27" s="38">
        <v>0</v>
      </c>
      <c r="X27" s="38">
        <f t="shared" si="2"/>
        <v>35500</v>
      </c>
      <c r="Y27" s="38">
        <v>0</v>
      </c>
      <c r="Z27" s="38">
        <v>0</v>
      </c>
      <c r="AA27" s="38">
        <v>0</v>
      </c>
      <c r="AB27" s="38">
        <v>35500</v>
      </c>
      <c r="AC27" s="38">
        <v>0</v>
      </c>
      <c r="AD27" s="38">
        <f t="shared" si="3"/>
        <v>0</v>
      </c>
      <c r="AE27" s="38">
        <v>0</v>
      </c>
      <c r="AF27" s="38">
        <v>0</v>
      </c>
      <c r="AG27" s="38">
        <v>0</v>
      </c>
      <c r="AH27" s="38">
        <v>0</v>
      </c>
      <c r="AI27" s="38">
        <v>0</v>
      </c>
      <c r="AJ27" s="38">
        <f t="shared" si="4"/>
        <v>839970</v>
      </c>
      <c r="AK27" s="54">
        <v>2024</v>
      </c>
    </row>
    <row r="28" spans="1:37" ht="102" hidden="1" x14ac:dyDescent="0.25">
      <c r="A28" s="54" t="s">
        <v>389</v>
      </c>
      <c r="B28" s="40" t="s">
        <v>29</v>
      </c>
      <c r="C28" s="54" t="s">
        <v>20</v>
      </c>
      <c r="D28" s="41" t="s">
        <v>228</v>
      </c>
      <c r="E28" s="54" t="s">
        <v>19</v>
      </c>
      <c r="F28" s="40" t="s">
        <v>18</v>
      </c>
      <c r="G28" s="54">
        <v>782</v>
      </c>
      <c r="H28" s="54">
        <v>100</v>
      </c>
      <c r="I28" s="54">
        <v>20</v>
      </c>
      <c r="J28" s="54" t="s">
        <v>272</v>
      </c>
      <c r="K28" s="40" t="s">
        <v>558</v>
      </c>
      <c r="L28" s="38">
        <f t="shared" si="0"/>
        <v>1762500</v>
      </c>
      <c r="M28" s="38">
        <v>0</v>
      </c>
      <c r="N28" s="38">
        <v>0</v>
      </c>
      <c r="O28" s="38">
        <v>0</v>
      </c>
      <c r="P28" s="38">
        <v>0</v>
      </c>
      <c r="Q28" s="38">
        <v>1762500</v>
      </c>
      <c r="R28" s="38">
        <f t="shared" si="1"/>
        <v>1687945</v>
      </c>
      <c r="S28" s="38">
        <v>0</v>
      </c>
      <c r="T28" s="38">
        <v>0</v>
      </c>
      <c r="U28" s="38">
        <v>0</v>
      </c>
      <c r="V28" s="38">
        <v>0</v>
      </c>
      <c r="W28" s="38">
        <v>1687945</v>
      </c>
      <c r="X28" s="38">
        <f t="shared" si="2"/>
        <v>74555</v>
      </c>
      <c r="Y28" s="38">
        <v>0</v>
      </c>
      <c r="Z28" s="38">
        <v>0</v>
      </c>
      <c r="AA28" s="38">
        <v>0</v>
      </c>
      <c r="AB28" s="38">
        <v>0</v>
      </c>
      <c r="AC28" s="38">
        <f>Q28-W28</f>
        <v>74555</v>
      </c>
      <c r="AD28" s="38">
        <f t="shared" si="3"/>
        <v>0</v>
      </c>
      <c r="AE28" s="38">
        <v>0</v>
      </c>
      <c r="AF28" s="38">
        <v>0</v>
      </c>
      <c r="AG28" s="38">
        <v>0</v>
      </c>
      <c r="AH28" s="38">
        <v>0</v>
      </c>
      <c r="AI28" s="38">
        <v>0</v>
      </c>
      <c r="AJ28" s="38">
        <f t="shared" si="4"/>
        <v>1762500</v>
      </c>
      <c r="AK28" s="54">
        <v>2025</v>
      </c>
    </row>
    <row r="29" spans="1:37" ht="77.25" hidden="1" customHeight="1" x14ac:dyDescent="0.25">
      <c r="A29" s="54" t="s">
        <v>390</v>
      </c>
      <c r="B29" s="40" t="s">
        <v>29</v>
      </c>
      <c r="C29" s="54" t="s">
        <v>20</v>
      </c>
      <c r="D29" s="41" t="s">
        <v>229</v>
      </c>
      <c r="E29" s="54" t="s">
        <v>19</v>
      </c>
      <c r="F29" s="40" t="s">
        <v>18</v>
      </c>
      <c r="G29" s="42">
        <v>1170</v>
      </c>
      <c r="H29" s="54">
        <v>100</v>
      </c>
      <c r="I29" s="54">
        <v>20</v>
      </c>
      <c r="J29" s="54" t="s">
        <v>272</v>
      </c>
      <c r="K29" s="40" t="s">
        <v>593</v>
      </c>
      <c r="L29" s="38">
        <f t="shared" si="0"/>
        <v>500000</v>
      </c>
      <c r="M29" s="38">
        <v>0</v>
      </c>
      <c r="N29" s="38">
        <v>0</v>
      </c>
      <c r="O29" s="38">
        <v>500000</v>
      </c>
      <c r="P29" s="38">
        <v>0</v>
      </c>
      <c r="Q29" s="38">
        <v>0</v>
      </c>
      <c r="R29" s="38">
        <f t="shared" si="1"/>
        <v>478863.44</v>
      </c>
      <c r="S29" s="38">
        <v>0</v>
      </c>
      <c r="T29" s="38">
        <v>0</v>
      </c>
      <c r="U29" s="38">
        <v>478863.44</v>
      </c>
      <c r="V29" s="38">
        <v>0</v>
      </c>
      <c r="W29" s="38">
        <v>0</v>
      </c>
      <c r="X29" s="38">
        <f t="shared" si="2"/>
        <v>21136.559999999998</v>
      </c>
      <c r="Y29" s="38">
        <v>0</v>
      </c>
      <c r="Z29" s="38">
        <v>0</v>
      </c>
      <c r="AA29" s="38">
        <f>O29-U29</f>
        <v>21136.559999999998</v>
      </c>
      <c r="AB29" s="38">
        <v>0</v>
      </c>
      <c r="AC29" s="38">
        <v>0</v>
      </c>
      <c r="AD29" s="38">
        <f t="shared" si="3"/>
        <v>0</v>
      </c>
      <c r="AE29" s="38">
        <v>0</v>
      </c>
      <c r="AF29" s="38">
        <v>0</v>
      </c>
      <c r="AG29" s="38">
        <v>0</v>
      </c>
      <c r="AH29" s="38">
        <v>0</v>
      </c>
      <c r="AI29" s="38">
        <v>0</v>
      </c>
      <c r="AJ29" s="38">
        <f t="shared" si="4"/>
        <v>500000</v>
      </c>
      <c r="AK29" s="54">
        <v>2023</v>
      </c>
    </row>
    <row r="30" spans="1:37" ht="140.25" hidden="1" x14ac:dyDescent="0.25">
      <c r="A30" s="54" t="s">
        <v>391</v>
      </c>
      <c r="B30" s="40" t="s">
        <v>29</v>
      </c>
      <c r="C30" s="54" t="s">
        <v>20</v>
      </c>
      <c r="D30" s="41" t="s">
        <v>230</v>
      </c>
      <c r="E30" s="54" t="s">
        <v>19</v>
      </c>
      <c r="F30" s="40" t="s">
        <v>18</v>
      </c>
      <c r="G30" s="54">
        <v>181</v>
      </c>
      <c r="H30" s="54">
        <v>100</v>
      </c>
      <c r="I30" s="54">
        <v>12</v>
      </c>
      <c r="J30" s="54" t="s">
        <v>272</v>
      </c>
      <c r="K30" s="40" t="s">
        <v>559</v>
      </c>
      <c r="L30" s="38">
        <f t="shared" si="0"/>
        <v>2445000</v>
      </c>
      <c r="M30" s="38">
        <v>0</v>
      </c>
      <c r="N30" s="38">
        <v>0</v>
      </c>
      <c r="O30" s="38">
        <v>0</v>
      </c>
      <c r="P30" s="38">
        <v>0</v>
      </c>
      <c r="Q30" s="38">
        <v>2445000</v>
      </c>
      <c r="R30" s="38">
        <f t="shared" si="1"/>
        <v>2341570</v>
      </c>
      <c r="S30" s="38">
        <v>0</v>
      </c>
      <c r="T30" s="38">
        <v>0</v>
      </c>
      <c r="U30" s="38">
        <v>0</v>
      </c>
      <c r="V30" s="38">
        <v>0</v>
      </c>
      <c r="W30" s="38">
        <v>2341570</v>
      </c>
      <c r="X30" s="38">
        <f t="shared" si="2"/>
        <v>103430</v>
      </c>
      <c r="Y30" s="38">
        <v>0</v>
      </c>
      <c r="Z30" s="38">
        <v>0</v>
      </c>
      <c r="AA30" s="38">
        <v>0</v>
      </c>
      <c r="AB30" s="38">
        <v>0</v>
      </c>
      <c r="AC30" s="38">
        <f>Q30-W30</f>
        <v>103430</v>
      </c>
      <c r="AD30" s="38">
        <f t="shared" si="3"/>
        <v>0</v>
      </c>
      <c r="AE30" s="38">
        <v>0</v>
      </c>
      <c r="AF30" s="38">
        <v>0</v>
      </c>
      <c r="AG30" s="38">
        <v>0</v>
      </c>
      <c r="AH30" s="38">
        <v>0</v>
      </c>
      <c r="AI30" s="38">
        <v>0</v>
      </c>
      <c r="AJ30" s="38">
        <f t="shared" si="4"/>
        <v>2445000</v>
      </c>
      <c r="AK30" s="54">
        <v>2025</v>
      </c>
    </row>
    <row r="31" spans="1:37" ht="114.75" hidden="1" x14ac:dyDescent="0.25">
      <c r="A31" s="54" t="s">
        <v>392</v>
      </c>
      <c r="B31" s="40" t="s">
        <v>29</v>
      </c>
      <c r="C31" s="54" t="s">
        <v>20</v>
      </c>
      <c r="D31" s="41" t="s">
        <v>546</v>
      </c>
      <c r="E31" s="54" t="s">
        <v>19</v>
      </c>
      <c r="F31" s="40" t="s">
        <v>18</v>
      </c>
      <c r="G31" s="54">
        <v>861</v>
      </c>
      <c r="H31" s="54">
        <v>72</v>
      </c>
      <c r="I31" s="54">
        <v>22</v>
      </c>
      <c r="J31" s="54" t="s">
        <v>272</v>
      </c>
      <c r="K31" s="40" t="s">
        <v>560</v>
      </c>
      <c r="L31" s="38">
        <f t="shared" si="0"/>
        <v>1500000</v>
      </c>
      <c r="M31" s="38">
        <v>0</v>
      </c>
      <c r="N31" s="38">
        <v>0</v>
      </c>
      <c r="O31" s="38">
        <v>0</v>
      </c>
      <c r="P31" s="38">
        <v>0</v>
      </c>
      <c r="Q31" s="38">
        <v>1500000</v>
      </c>
      <c r="R31" s="38">
        <f t="shared" si="1"/>
        <v>1436550</v>
      </c>
      <c r="S31" s="38">
        <v>0</v>
      </c>
      <c r="T31" s="38">
        <v>0</v>
      </c>
      <c r="U31" s="38">
        <v>0</v>
      </c>
      <c r="V31" s="38">
        <v>0</v>
      </c>
      <c r="W31" s="38">
        <v>1436550</v>
      </c>
      <c r="X31" s="38">
        <f t="shared" si="2"/>
        <v>63450</v>
      </c>
      <c r="Y31" s="38">
        <v>0</v>
      </c>
      <c r="Z31" s="38">
        <v>0</v>
      </c>
      <c r="AA31" s="38">
        <v>0</v>
      </c>
      <c r="AB31" s="38">
        <v>0</v>
      </c>
      <c r="AC31" s="38">
        <f>Q31-W31</f>
        <v>63450</v>
      </c>
      <c r="AD31" s="38">
        <f t="shared" si="3"/>
        <v>0</v>
      </c>
      <c r="AE31" s="38">
        <v>0</v>
      </c>
      <c r="AF31" s="38">
        <v>0</v>
      </c>
      <c r="AG31" s="38">
        <v>0</v>
      </c>
      <c r="AH31" s="38">
        <v>0</v>
      </c>
      <c r="AI31" s="38">
        <v>0</v>
      </c>
      <c r="AJ31" s="38">
        <f t="shared" si="4"/>
        <v>1500000</v>
      </c>
      <c r="AK31" s="54">
        <v>2025</v>
      </c>
    </row>
    <row r="32" spans="1:37" ht="127.5" hidden="1" x14ac:dyDescent="0.25">
      <c r="A32" s="54" t="s">
        <v>393</v>
      </c>
      <c r="B32" s="40" t="s">
        <v>29</v>
      </c>
      <c r="C32" s="54" t="s">
        <v>20</v>
      </c>
      <c r="D32" s="41" t="s">
        <v>231</v>
      </c>
      <c r="E32" s="54" t="s">
        <v>19</v>
      </c>
      <c r="F32" s="40" t="s">
        <v>18</v>
      </c>
      <c r="G32" s="54">
        <v>174</v>
      </c>
      <c r="H32" s="54">
        <v>17.600000000000001</v>
      </c>
      <c r="I32" s="54">
        <v>12</v>
      </c>
      <c r="J32" s="54" t="s">
        <v>272</v>
      </c>
      <c r="K32" s="40" t="s">
        <v>586</v>
      </c>
      <c r="L32" s="38">
        <f t="shared" si="0"/>
        <v>1562500</v>
      </c>
      <c r="M32" s="38">
        <v>0</v>
      </c>
      <c r="N32" s="38">
        <v>0</v>
      </c>
      <c r="O32" s="38">
        <v>0</v>
      </c>
      <c r="P32" s="38">
        <v>0</v>
      </c>
      <c r="Q32" s="38">
        <v>1562500</v>
      </c>
      <c r="R32" s="38">
        <f t="shared" si="1"/>
        <v>1496400</v>
      </c>
      <c r="S32" s="38">
        <v>0</v>
      </c>
      <c r="T32" s="38">
        <v>0</v>
      </c>
      <c r="U32" s="38">
        <v>0</v>
      </c>
      <c r="V32" s="38">
        <v>0</v>
      </c>
      <c r="W32" s="38">
        <v>1496400</v>
      </c>
      <c r="X32" s="38">
        <f>SUM(Y32:AC32)</f>
        <v>66100</v>
      </c>
      <c r="Y32" s="38">
        <v>0</v>
      </c>
      <c r="Z32" s="38">
        <v>0</v>
      </c>
      <c r="AA32" s="38">
        <v>0</v>
      </c>
      <c r="AB32" s="38">
        <v>0</v>
      </c>
      <c r="AC32" s="38">
        <f>Q32-W32</f>
        <v>66100</v>
      </c>
      <c r="AD32" s="38">
        <f t="shared" si="3"/>
        <v>0</v>
      </c>
      <c r="AE32" s="38">
        <v>0</v>
      </c>
      <c r="AF32" s="38">
        <v>0</v>
      </c>
      <c r="AG32" s="38">
        <v>0</v>
      </c>
      <c r="AH32" s="38">
        <v>0</v>
      </c>
      <c r="AI32" s="38">
        <v>0</v>
      </c>
      <c r="AJ32" s="38">
        <f t="shared" si="4"/>
        <v>1562500</v>
      </c>
      <c r="AK32" s="54">
        <v>2025</v>
      </c>
    </row>
    <row r="33" spans="1:37" ht="50.25" hidden="1" customHeight="1" x14ac:dyDescent="0.25">
      <c r="A33" s="54" t="s">
        <v>394</v>
      </c>
      <c r="B33" s="40" t="s">
        <v>29</v>
      </c>
      <c r="C33" s="54" t="s">
        <v>20</v>
      </c>
      <c r="D33" s="41" t="s">
        <v>232</v>
      </c>
      <c r="E33" s="54" t="s">
        <v>19</v>
      </c>
      <c r="F33" s="40" t="s">
        <v>18</v>
      </c>
      <c r="G33" s="54">
        <v>110</v>
      </c>
      <c r="H33" s="54">
        <v>100</v>
      </c>
      <c r="I33" s="54">
        <v>10</v>
      </c>
      <c r="J33" s="54" t="s">
        <v>272</v>
      </c>
      <c r="K33" s="40" t="s">
        <v>36</v>
      </c>
      <c r="L33" s="38">
        <f t="shared" si="0"/>
        <v>798704.95</v>
      </c>
      <c r="M33" s="38">
        <v>0</v>
      </c>
      <c r="N33" s="38">
        <v>798704.95</v>
      </c>
      <c r="O33" s="38">
        <v>0</v>
      </c>
      <c r="P33" s="38">
        <v>0</v>
      </c>
      <c r="Q33" s="38">
        <v>0</v>
      </c>
      <c r="R33" s="38">
        <f t="shared" si="1"/>
        <v>764940.63</v>
      </c>
      <c r="S33" s="38">
        <v>0</v>
      </c>
      <c r="T33" s="38">
        <v>764940.63</v>
      </c>
      <c r="U33" s="38">
        <v>0</v>
      </c>
      <c r="V33" s="38">
        <v>0</v>
      </c>
      <c r="W33" s="38">
        <v>0</v>
      </c>
      <c r="X33" s="38">
        <f t="shared" si="2"/>
        <v>33764.319999999949</v>
      </c>
      <c r="Y33" s="38">
        <v>0</v>
      </c>
      <c r="Z33" s="38">
        <v>33764.319999999949</v>
      </c>
      <c r="AA33" s="38">
        <v>0</v>
      </c>
      <c r="AB33" s="38">
        <v>0</v>
      </c>
      <c r="AC33" s="38">
        <v>0</v>
      </c>
      <c r="AD33" s="38">
        <f t="shared" si="3"/>
        <v>0</v>
      </c>
      <c r="AE33" s="38">
        <v>0</v>
      </c>
      <c r="AF33" s="38">
        <v>0</v>
      </c>
      <c r="AG33" s="38">
        <v>0</v>
      </c>
      <c r="AH33" s="38">
        <v>0</v>
      </c>
      <c r="AI33" s="38">
        <v>0</v>
      </c>
      <c r="AJ33" s="38">
        <f t="shared" si="4"/>
        <v>798704.95</v>
      </c>
      <c r="AK33" s="54">
        <v>2022</v>
      </c>
    </row>
    <row r="34" spans="1:37" ht="51" hidden="1" x14ac:dyDescent="0.25">
      <c r="A34" s="54" t="s">
        <v>395</v>
      </c>
      <c r="B34" s="40" t="s">
        <v>37</v>
      </c>
      <c r="C34" s="54" t="s">
        <v>20</v>
      </c>
      <c r="D34" s="41" t="s">
        <v>284</v>
      </c>
      <c r="E34" s="54" t="s">
        <v>19</v>
      </c>
      <c r="F34" s="40" t="s">
        <v>18</v>
      </c>
      <c r="G34" s="54">
        <v>425</v>
      </c>
      <c r="H34" s="54">
        <v>60</v>
      </c>
      <c r="I34" s="54">
        <v>20</v>
      </c>
      <c r="J34" s="54" t="s">
        <v>272</v>
      </c>
      <c r="K34" s="40" t="s">
        <v>168</v>
      </c>
      <c r="L34" s="38">
        <f t="shared" si="0"/>
        <v>1143123.22</v>
      </c>
      <c r="M34" s="38">
        <v>0</v>
      </c>
      <c r="N34" s="38">
        <v>0</v>
      </c>
      <c r="O34" s="38">
        <v>1143123.22</v>
      </c>
      <c r="P34" s="38">
        <v>0</v>
      </c>
      <c r="Q34" s="38">
        <v>0</v>
      </c>
      <c r="R34" s="38">
        <f t="shared" si="1"/>
        <v>1094799.83</v>
      </c>
      <c r="S34" s="38">
        <v>0</v>
      </c>
      <c r="T34" s="38">
        <v>0</v>
      </c>
      <c r="U34" s="38">
        <v>1094799.83</v>
      </c>
      <c r="V34" s="38">
        <v>0</v>
      </c>
      <c r="W34" s="38">
        <v>0</v>
      </c>
      <c r="X34" s="38">
        <f t="shared" si="2"/>
        <v>48323.389999999898</v>
      </c>
      <c r="Y34" s="38">
        <v>0</v>
      </c>
      <c r="Z34" s="38">
        <v>0</v>
      </c>
      <c r="AA34" s="38">
        <f>O34-U34</f>
        <v>48323.389999999898</v>
      </c>
      <c r="AB34" s="38">
        <v>0</v>
      </c>
      <c r="AC34" s="38">
        <v>0</v>
      </c>
      <c r="AD34" s="38">
        <f t="shared" si="3"/>
        <v>0</v>
      </c>
      <c r="AE34" s="38">
        <v>0</v>
      </c>
      <c r="AF34" s="38">
        <v>0</v>
      </c>
      <c r="AG34" s="38">
        <v>0</v>
      </c>
      <c r="AH34" s="38">
        <v>0</v>
      </c>
      <c r="AI34" s="38">
        <v>0</v>
      </c>
      <c r="AJ34" s="38">
        <f t="shared" si="4"/>
        <v>1143123.22</v>
      </c>
      <c r="AK34" s="54">
        <v>2023</v>
      </c>
    </row>
    <row r="35" spans="1:37" ht="51" hidden="1" x14ac:dyDescent="0.25">
      <c r="A35" s="54" t="s">
        <v>396</v>
      </c>
      <c r="B35" s="40" t="s">
        <v>37</v>
      </c>
      <c r="C35" s="54" t="s">
        <v>20</v>
      </c>
      <c r="D35" s="41" t="s">
        <v>183</v>
      </c>
      <c r="E35" s="54" t="s">
        <v>19</v>
      </c>
      <c r="F35" s="40" t="s">
        <v>18</v>
      </c>
      <c r="G35" s="54">
        <v>764</v>
      </c>
      <c r="H35" s="54">
        <v>50</v>
      </c>
      <c r="I35" s="54">
        <v>20</v>
      </c>
      <c r="J35" s="54" t="s">
        <v>272</v>
      </c>
      <c r="K35" s="40" t="s">
        <v>168</v>
      </c>
      <c r="L35" s="38">
        <f t="shared" si="0"/>
        <v>1604293.28</v>
      </c>
      <c r="M35" s="38">
        <v>0</v>
      </c>
      <c r="N35" s="38">
        <v>0</v>
      </c>
      <c r="O35" s="38">
        <v>1604293.28</v>
      </c>
      <c r="P35" s="38">
        <v>0</v>
      </c>
      <c r="Q35" s="38">
        <v>0</v>
      </c>
      <c r="R35" s="38">
        <f t="shared" si="1"/>
        <v>1536474.8</v>
      </c>
      <c r="S35" s="38">
        <v>0</v>
      </c>
      <c r="T35" s="38">
        <v>0</v>
      </c>
      <c r="U35" s="38">
        <v>1536474.8</v>
      </c>
      <c r="V35" s="38">
        <v>0</v>
      </c>
      <c r="W35" s="38">
        <v>0</v>
      </c>
      <c r="X35" s="38">
        <f t="shared" si="2"/>
        <v>67818.479999999981</v>
      </c>
      <c r="Y35" s="38">
        <v>0</v>
      </c>
      <c r="Z35" s="38">
        <v>0</v>
      </c>
      <c r="AA35" s="38">
        <f>O35-U35</f>
        <v>67818.479999999981</v>
      </c>
      <c r="AB35" s="38">
        <v>0</v>
      </c>
      <c r="AC35" s="38">
        <v>0</v>
      </c>
      <c r="AD35" s="38">
        <f t="shared" si="3"/>
        <v>0</v>
      </c>
      <c r="AE35" s="38">
        <v>0</v>
      </c>
      <c r="AF35" s="38">
        <v>0</v>
      </c>
      <c r="AG35" s="38">
        <v>0</v>
      </c>
      <c r="AH35" s="38">
        <v>0</v>
      </c>
      <c r="AI35" s="38">
        <v>0</v>
      </c>
      <c r="AJ35" s="38">
        <f t="shared" si="4"/>
        <v>1604293.28</v>
      </c>
      <c r="AK35" s="54">
        <v>2023</v>
      </c>
    </row>
    <row r="36" spans="1:37" ht="73.5" hidden="1" customHeight="1" x14ac:dyDescent="0.25">
      <c r="A36" s="54" t="s">
        <v>397</v>
      </c>
      <c r="B36" s="40" t="s">
        <v>37</v>
      </c>
      <c r="C36" s="54" t="s">
        <v>20</v>
      </c>
      <c r="D36" s="41" t="s">
        <v>184</v>
      </c>
      <c r="E36" s="54" t="s">
        <v>19</v>
      </c>
      <c r="F36" s="40" t="s">
        <v>18</v>
      </c>
      <c r="G36" s="54">
        <v>297</v>
      </c>
      <c r="H36" s="54">
        <v>70</v>
      </c>
      <c r="I36" s="54">
        <v>20</v>
      </c>
      <c r="J36" s="54" t="s">
        <v>272</v>
      </c>
      <c r="K36" s="40" t="s">
        <v>168</v>
      </c>
      <c r="L36" s="38">
        <f t="shared" si="0"/>
        <v>716824</v>
      </c>
      <c r="M36" s="38">
        <v>0</v>
      </c>
      <c r="N36" s="38">
        <v>0</v>
      </c>
      <c r="O36" s="38">
        <v>716824</v>
      </c>
      <c r="P36" s="38">
        <v>0</v>
      </c>
      <c r="Q36" s="38">
        <v>0</v>
      </c>
      <c r="R36" s="38">
        <f t="shared" si="1"/>
        <v>686521.61</v>
      </c>
      <c r="S36" s="38">
        <v>0</v>
      </c>
      <c r="T36" s="38">
        <v>0</v>
      </c>
      <c r="U36" s="38">
        <v>686521.61</v>
      </c>
      <c r="V36" s="38">
        <v>0</v>
      </c>
      <c r="W36" s="38">
        <v>0</v>
      </c>
      <c r="X36" s="38">
        <f t="shared" si="2"/>
        <v>30302.390000000014</v>
      </c>
      <c r="Y36" s="38">
        <v>0</v>
      </c>
      <c r="Z36" s="38">
        <v>0</v>
      </c>
      <c r="AA36" s="38">
        <f>O36-U36</f>
        <v>30302.390000000014</v>
      </c>
      <c r="AB36" s="38">
        <v>0</v>
      </c>
      <c r="AC36" s="38">
        <v>0</v>
      </c>
      <c r="AD36" s="38">
        <f t="shared" si="3"/>
        <v>0</v>
      </c>
      <c r="AE36" s="38">
        <v>0</v>
      </c>
      <c r="AF36" s="38">
        <v>0</v>
      </c>
      <c r="AG36" s="38">
        <v>0</v>
      </c>
      <c r="AH36" s="38">
        <v>0</v>
      </c>
      <c r="AI36" s="38">
        <v>0</v>
      </c>
      <c r="AJ36" s="38">
        <f t="shared" si="4"/>
        <v>716824</v>
      </c>
      <c r="AK36" s="54">
        <v>2023</v>
      </c>
    </row>
    <row r="37" spans="1:37" ht="114.75" hidden="1" x14ac:dyDescent="0.25">
      <c r="A37" s="54" t="s">
        <v>398</v>
      </c>
      <c r="B37" s="40" t="s">
        <v>37</v>
      </c>
      <c r="C37" s="54" t="s">
        <v>20</v>
      </c>
      <c r="D37" s="41" t="s">
        <v>185</v>
      </c>
      <c r="E37" s="54" t="s">
        <v>19</v>
      </c>
      <c r="F37" s="40" t="s">
        <v>25</v>
      </c>
      <c r="G37" s="54">
        <v>312</v>
      </c>
      <c r="H37" s="54">
        <v>62.2</v>
      </c>
      <c r="I37" s="54">
        <v>20</v>
      </c>
      <c r="J37" s="54" t="s">
        <v>272</v>
      </c>
      <c r="K37" s="40" t="s">
        <v>587</v>
      </c>
      <c r="L37" s="38">
        <f t="shared" si="0"/>
        <v>2700000</v>
      </c>
      <c r="M37" s="38">
        <v>0</v>
      </c>
      <c r="N37" s="38">
        <v>0</v>
      </c>
      <c r="O37" s="38">
        <v>0</v>
      </c>
      <c r="P37" s="38">
        <v>0</v>
      </c>
      <c r="Q37" s="38">
        <v>2700000</v>
      </c>
      <c r="R37" s="38">
        <f t="shared" si="1"/>
        <v>2585800</v>
      </c>
      <c r="S37" s="38">
        <v>0</v>
      </c>
      <c r="T37" s="38">
        <v>0</v>
      </c>
      <c r="U37" s="38">
        <v>0</v>
      </c>
      <c r="V37" s="38">
        <v>0</v>
      </c>
      <c r="W37" s="38">
        <v>2585800</v>
      </c>
      <c r="X37" s="38">
        <f t="shared" si="2"/>
        <v>114200</v>
      </c>
      <c r="Y37" s="38">
        <v>0</v>
      </c>
      <c r="Z37" s="38">
        <v>0</v>
      </c>
      <c r="AA37" s="38">
        <v>0</v>
      </c>
      <c r="AB37" s="38">
        <v>0</v>
      </c>
      <c r="AC37" s="38">
        <f>Q37-W37</f>
        <v>114200</v>
      </c>
      <c r="AD37" s="38">
        <f t="shared" si="3"/>
        <v>0</v>
      </c>
      <c r="AE37" s="38">
        <v>0</v>
      </c>
      <c r="AF37" s="38">
        <v>0</v>
      </c>
      <c r="AG37" s="38">
        <v>0</v>
      </c>
      <c r="AH37" s="38">
        <v>0</v>
      </c>
      <c r="AI37" s="38">
        <v>0</v>
      </c>
      <c r="AJ37" s="38">
        <f t="shared" si="4"/>
        <v>2700000</v>
      </c>
      <c r="AK37" s="54">
        <v>2025</v>
      </c>
    </row>
    <row r="38" spans="1:37" ht="114.75" hidden="1" x14ac:dyDescent="0.25">
      <c r="A38" s="54" t="s">
        <v>399</v>
      </c>
      <c r="B38" s="40" t="s">
        <v>37</v>
      </c>
      <c r="C38" s="54" t="s">
        <v>16</v>
      </c>
      <c r="D38" s="41" t="s">
        <v>186</v>
      </c>
      <c r="E38" s="54" t="s">
        <v>39</v>
      </c>
      <c r="F38" s="40" t="s">
        <v>18</v>
      </c>
      <c r="G38" s="42">
        <v>1564</v>
      </c>
      <c r="H38" s="54">
        <v>400</v>
      </c>
      <c r="I38" s="54">
        <v>25</v>
      </c>
      <c r="J38" s="54" t="s">
        <v>272</v>
      </c>
      <c r="K38" s="40" t="s">
        <v>587</v>
      </c>
      <c r="L38" s="38">
        <f t="shared" si="0"/>
        <v>2865000</v>
      </c>
      <c r="M38" s="38">
        <v>0</v>
      </c>
      <c r="N38" s="38">
        <v>0</v>
      </c>
      <c r="O38" s="38">
        <v>0</v>
      </c>
      <c r="P38" s="38">
        <v>0</v>
      </c>
      <c r="Q38" s="38">
        <v>2865000</v>
      </c>
      <c r="R38" s="38">
        <f t="shared" si="1"/>
        <v>2743800</v>
      </c>
      <c r="S38" s="38">
        <v>0</v>
      </c>
      <c r="T38" s="38">
        <v>0</v>
      </c>
      <c r="U38" s="38">
        <v>0</v>
      </c>
      <c r="V38" s="38">
        <v>0</v>
      </c>
      <c r="W38" s="38">
        <v>2743800</v>
      </c>
      <c r="X38" s="38">
        <f t="shared" si="2"/>
        <v>121200</v>
      </c>
      <c r="Y38" s="38">
        <v>0</v>
      </c>
      <c r="Z38" s="38">
        <v>0</v>
      </c>
      <c r="AA38" s="38">
        <v>0</v>
      </c>
      <c r="AB38" s="38">
        <v>0</v>
      </c>
      <c r="AC38" s="38">
        <f>Q38-W38</f>
        <v>121200</v>
      </c>
      <c r="AD38" s="38">
        <f t="shared" si="3"/>
        <v>0</v>
      </c>
      <c r="AE38" s="38">
        <v>0</v>
      </c>
      <c r="AF38" s="38">
        <v>0</v>
      </c>
      <c r="AG38" s="38">
        <v>0</v>
      </c>
      <c r="AH38" s="38">
        <v>0</v>
      </c>
      <c r="AI38" s="38">
        <v>0</v>
      </c>
      <c r="AJ38" s="38">
        <f t="shared" si="4"/>
        <v>2865000</v>
      </c>
      <c r="AK38" s="54">
        <v>2025</v>
      </c>
    </row>
    <row r="39" spans="1:37" ht="48.75" customHeight="1" x14ac:dyDescent="0.25">
      <c r="A39" s="54" t="s">
        <v>400</v>
      </c>
      <c r="B39" s="40" t="s">
        <v>37</v>
      </c>
      <c r="C39" s="54" t="s">
        <v>16</v>
      </c>
      <c r="D39" s="41" t="s">
        <v>285</v>
      </c>
      <c r="E39" s="54" t="s">
        <v>19</v>
      </c>
      <c r="F39" s="40" t="s">
        <v>18</v>
      </c>
      <c r="G39" s="42">
        <v>3290</v>
      </c>
      <c r="H39" s="54">
        <v>200</v>
      </c>
      <c r="I39" s="54">
        <v>25</v>
      </c>
      <c r="J39" s="54" t="s">
        <v>272</v>
      </c>
      <c r="K39" s="40" t="s">
        <v>38</v>
      </c>
      <c r="L39" s="38">
        <f t="shared" si="0"/>
        <v>1853700</v>
      </c>
      <c r="M39" s="38">
        <v>0</v>
      </c>
      <c r="N39" s="38">
        <v>0</v>
      </c>
      <c r="O39" s="38">
        <v>0</v>
      </c>
      <c r="P39" s="38">
        <f>V39+AB39</f>
        <v>1853700</v>
      </c>
      <c r="Q39" s="38">
        <v>0</v>
      </c>
      <c r="R39" s="38">
        <f t="shared" si="1"/>
        <v>1775350</v>
      </c>
      <c r="S39" s="38">
        <v>0</v>
      </c>
      <c r="T39" s="38">
        <v>0</v>
      </c>
      <c r="U39" s="38">
        <v>0</v>
      </c>
      <c r="V39" s="38">
        <v>1775350</v>
      </c>
      <c r="W39" s="38">
        <v>0</v>
      </c>
      <c r="X39" s="38">
        <f t="shared" si="2"/>
        <v>78350</v>
      </c>
      <c r="Y39" s="38">
        <v>0</v>
      </c>
      <c r="Z39" s="38">
        <v>0</v>
      </c>
      <c r="AA39" s="38">
        <v>0</v>
      </c>
      <c r="AB39" s="38">
        <v>78350</v>
      </c>
      <c r="AC39" s="38">
        <v>0</v>
      </c>
      <c r="AD39" s="38">
        <f t="shared" si="3"/>
        <v>0</v>
      </c>
      <c r="AE39" s="38">
        <v>0</v>
      </c>
      <c r="AF39" s="38">
        <v>0</v>
      </c>
      <c r="AG39" s="38">
        <v>0</v>
      </c>
      <c r="AH39" s="38">
        <v>0</v>
      </c>
      <c r="AI39" s="38">
        <v>0</v>
      </c>
      <c r="AJ39" s="38">
        <f t="shared" si="4"/>
        <v>1853700</v>
      </c>
      <c r="AK39" s="54">
        <v>2024</v>
      </c>
    </row>
    <row r="40" spans="1:37" ht="50.25" hidden="1" customHeight="1" x14ac:dyDescent="0.25">
      <c r="A40" s="54" t="s">
        <v>401</v>
      </c>
      <c r="B40" s="40" t="s">
        <v>37</v>
      </c>
      <c r="C40" s="54" t="s">
        <v>16</v>
      </c>
      <c r="D40" s="41" t="s">
        <v>187</v>
      </c>
      <c r="E40" s="54" t="s">
        <v>19</v>
      </c>
      <c r="F40" s="40" t="s">
        <v>18</v>
      </c>
      <c r="G40" s="42">
        <v>2001</v>
      </c>
      <c r="H40" s="54">
        <v>421.5</v>
      </c>
      <c r="I40" s="54">
        <v>10</v>
      </c>
      <c r="J40" s="54" t="s">
        <v>272</v>
      </c>
      <c r="K40" s="40" t="s">
        <v>40</v>
      </c>
      <c r="L40" s="38">
        <f t="shared" si="0"/>
        <v>1529887.26</v>
      </c>
      <c r="M40" s="38">
        <v>1529887.26</v>
      </c>
      <c r="N40" s="38">
        <v>0</v>
      </c>
      <c r="O40" s="38">
        <v>0</v>
      </c>
      <c r="P40" s="38">
        <v>0</v>
      </c>
      <c r="Q40" s="38">
        <v>0</v>
      </c>
      <c r="R40" s="38">
        <f t="shared" si="1"/>
        <v>1465214.24</v>
      </c>
      <c r="S40" s="38">
        <v>1465214.24</v>
      </c>
      <c r="T40" s="38">
        <v>0</v>
      </c>
      <c r="U40" s="38">
        <v>0</v>
      </c>
      <c r="V40" s="38">
        <v>0</v>
      </c>
      <c r="W40" s="38">
        <v>0</v>
      </c>
      <c r="X40" s="38">
        <f t="shared" si="2"/>
        <v>64673.020000000019</v>
      </c>
      <c r="Y40" s="38">
        <v>64673.020000000019</v>
      </c>
      <c r="Z40" s="38">
        <v>0</v>
      </c>
      <c r="AA40" s="38">
        <v>0</v>
      </c>
      <c r="AB40" s="38">
        <v>0</v>
      </c>
      <c r="AC40" s="38">
        <v>0</v>
      </c>
      <c r="AD40" s="38">
        <f t="shared" si="3"/>
        <v>0</v>
      </c>
      <c r="AE40" s="38">
        <v>0</v>
      </c>
      <c r="AF40" s="38">
        <v>0</v>
      </c>
      <c r="AG40" s="38">
        <v>0</v>
      </c>
      <c r="AH40" s="38">
        <v>0</v>
      </c>
      <c r="AI40" s="38">
        <v>0</v>
      </c>
      <c r="AJ40" s="38">
        <f t="shared" si="4"/>
        <v>1529887.26</v>
      </c>
      <c r="AK40" s="54">
        <v>2021</v>
      </c>
    </row>
    <row r="41" spans="1:37" ht="87" hidden="1" customHeight="1" x14ac:dyDescent="0.25">
      <c r="A41" s="54" t="s">
        <v>402</v>
      </c>
      <c r="B41" s="40" t="s">
        <v>37</v>
      </c>
      <c r="C41" s="54" t="s">
        <v>23</v>
      </c>
      <c r="D41" s="41" t="s">
        <v>286</v>
      </c>
      <c r="E41" s="54">
        <v>80</v>
      </c>
      <c r="F41" s="40" t="s">
        <v>18</v>
      </c>
      <c r="G41" s="42">
        <v>73333</v>
      </c>
      <c r="H41" s="42">
        <v>2800</v>
      </c>
      <c r="I41" s="54">
        <v>65</v>
      </c>
      <c r="J41" s="54" t="s">
        <v>272</v>
      </c>
      <c r="K41" s="40" t="s">
        <v>587</v>
      </c>
      <c r="L41" s="38">
        <f t="shared" si="0"/>
        <v>33949998.189999998</v>
      </c>
      <c r="M41" s="38">
        <v>0</v>
      </c>
      <c r="N41" s="38">
        <v>0</v>
      </c>
      <c r="O41" s="38">
        <v>25039259.359999999</v>
      </c>
      <c r="P41" s="38">
        <f>V41+AB41</f>
        <v>3606888.83</v>
      </c>
      <c r="Q41" s="38">
        <v>5303850</v>
      </c>
      <c r="R41" s="38">
        <f t="shared" si="1"/>
        <v>32514584.169999998</v>
      </c>
      <c r="S41" s="38">
        <v>0</v>
      </c>
      <c r="T41" s="38">
        <v>0</v>
      </c>
      <c r="U41" s="38">
        <v>23980771.739999998</v>
      </c>
      <c r="V41" s="38">
        <v>3454317.43</v>
      </c>
      <c r="W41" s="38">
        <v>5079495</v>
      </c>
      <c r="X41" s="38">
        <f t="shared" si="2"/>
        <v>1435414.0200000009</v>
      </c>
      <c r="Y41" s="38">
        <v>0</v>
      </c>
      <c r="Z41" s="38">
        <v>0</v>
      </c>
      <c r="AA41" s="38">
        <f>O41-U41</f>
        <v>1058487.620000001</v>
      </c>
      <c r="AB41" s="38">
        <v>152571.4</v>
      </c>
      <c r="AC41" s="38">
        <f>Q41-W41</f>
        <v>224355</v>
      </c>
      <c r="AD41" s="38">
        <f t="shared" si="3"/>
        <v>0</v>
      </c>
      <c r="AE41" s="38">
        <v>0</v>
      </c>
      <c r="AF41" s="38">
        <v>0</v>
      </c>
      <c r="AG41" s="38">
        <v>0</v>
      </c>
      <c r="AH41" s="38">
        <v>0</v>
      </c>
      <c r="AI41" s="38">
        <v>0</v>
      </c>
      <c r="AJ41" s="38">
        <f t="shared" si="4"/>
        <v>33949998.189999998</v>
      </c>
      <c r="AK41" s="54">
        <v>2025</v>
      </c>
    </row>
    <row r="42" spans="1:37" ht="55.5" hidden="1" customHeight="1" x14ac:dyDescent="0.25">
      <c r="A42" s="54" t="s">
        <v>403</v>
      </c>
      <c r="B42" s="40" t="s">
        <v>37</v>
      </c>
      <c r="C42" s="54" t="s">
        <v>20</v>
      </c>
      <c r="D42" s="41" t="s">
        <v>188</v>
      </c>
      <c r="E42" s="54">
        <v>80</v>
      </c>
      <c r="F42" s="40" t="s">
        <v>25</v>
      </c>
      <c r="G42" s="42">
        <v>400</v>
      </c>
      <c r="H42" s="54">
        <v>70</v>
      </c>
      <c r="I42" s="54">
        <v>20</v>
      </c>
      <c r="J42" s="54" t="s">
        <v>272</v>
      </c>
      <c r="K42" s="40" t="s">
        <v>138</v>
      </c>
      <c r="L42" s="38">
        <f t="shared" si="0"/>
        <v>1012230</v>
      </c>
      <c r="M42" s="38">
        <v>0</v>
      </c>
      <c r="N42" s="38">
        <v>1012230</v>
      </c>
      <c r="O42" s="38">
        <v>0</v>
      </c>
      <c r="P42" s="38">
        <v>0</v>
      </c>
      <c r="Q42" s="38">
        <v>0</v>
      </c>
      <c r="R42" s="38">
        <f t="shared" si="1"/>
        <v>969439.29</v>
      </c>
      <c r="S42" s="38">
        <v>0</v>
      </c>
      <c r="T42" s="38">
        <v>969439.29</v>
      </c>
      <c r="U42" s="38">
        <v>0</v>
      </c>
      <c r="V42" s="38">
        <v>0</v>
      </c>
      <c r="W42" s="38">
        <v>0</v>
      </c>
      <c r="X42" s="38">
        <f t="shared" si="2"/>
        <v>42790.709999999963</v>
      </c>
      <c r="Y42" s="38">
        <v>0</v>
      </c>
      <c r="Z42" s="38">
        <v>42790.709999999963</v>
      </c>
      <c r="AA42" s="38">
        <v>0</v>
      </c>
      <c r="AB42" s="38">
        <v>0</v>
      </c>
      <c r="AC42" s="38">
        <v>0</v>
      </c>
      <c r="AD42" s="38">
        <f t="shared" si="3"/>
        <v>0</v>
      </c>
      <c r="AE42" s="38">
        <v>0</v>
      </c>
      <c r="AF42" s="38">
        <v>0</v>
      </c>
      <c r="AG42" s="38">
        <v>0</v>
      </c>
      <c r="AH42" s="38">
        <v>0</v>
      </c>
      <c r="AI42" s="38">
        <v>0</v>
      </c>
      <c r="AJ42" s="38">
        <f t="shared" si="4"/>
        <v>1012230</v>
      </c>
      <c r="AK42" s="54">
        <v>2022</v>
      </c>
    </row>
    <row r="43" spans="1:37" ht="65.25" hidden="1" customHeight="1" x14ac:dyDescent="0.25">
      <c r="A43" s="54" t="s">
        <v>404</v>
      </c>
      <c r="B43" s="40" t="s">
        <v>41</v>
      </c>
      <c r="C43" s="54" t="s">
        <v>42</v>
      </c>
      <c r="D43" s="41" t="s">
        <v>287</v>
      </c>
      <c r="E43" s="54" t="s">
        <v>19</v>
      </c>
      <c r="F43" s="40" t="s">
        <v>18</v>
      </c>
      <c r="G43" s="42">
        <v>4288</v>
      </c>
      <c r="H43" s="54">
        <v>832</v>
      </c>
      <c r="I43" s="54">
        <v>12</v>
      </c>
      <c r="J43" s="54" t="s">
        <v>272</v>
      </c>
      <c r="K43" s="40" t="s">
        <v>43</v>
      </c>
      <c r="L43" s="38">
        <f t="shared" si="0"/>
        <v>15116588.16</v>
      </c>
      <c r="M43" s="38">
        <v>0</v>
      </c>
      <c r="N43" s="38">
        <v>15116588.16</v>
      </c>
      <c r="O43" s="38">
        <v>0</v>
      </c>
      <c r="P43" s="38">
        <v>0</v>
      </c>
      <c r="Q43" s="38">
        <v>0</v>
      </c>
      <c r="R43" s="38">
        <f t="shared" si="1"/>
        <v>14477560.879999999</v>
      </c>
      <c r="S43" s="38">
        <v>0</v>
      </c>
      <c r="T43" s="38">
        <v>14477560.879999999</v>
      </c>
      <c r="U43" s="38">
        <v>0</v>
      </c>
      <c r="V43" s="38">
        <v>0</v>
      </c>
      <c r="W43" s="38">
        <v>0</v>
      </c>
      <c r="X43" s="38">
        <f t="shared" si="2"/>
        <v>639027.28000000119</v>
      </c>
      <c r="Y43" s="38">
        <v>0</v>
      </c>
      <c r="Z43" s="38">
        <v>639027.28000000119</v>
      </c>
      <c r="AA43" s="38">
        <v>0</v>
      </c>
      <c r="AB43" s="38">
        <v>0</v>
      </c>
      <c r="AC43" s="38">
        <v>0</v>
      </c>
      <c r="AD43" s="38">
        <f t="shared" si="3"/>
        <v>0</v>
      </c>
      <c r="AE43" s="38">
        <v>0</v>
      </c>
      <c r="AF43" s="38">
        <v>0</v>
      </c>
      <c r="AG43" s="38">
        <v>0</v>
      </c>
      <c r="AH43" s="38">
        <v>0</v>
      </c>
      <c r="AI43" s="38">
        <v>0</v>
      </c>
      <c r="AJ43" s="38">
        <f t="shared" si="4"/>
        <v>15116588.16</v>
      </c>
      <c r="AK43" s="54">
        <v>2022</v>
      </c>
    </row>
    <row r="44" spans="1:37" ht="127.5" hidden="1" x14ac:dyDescent="0.25">
      <c r="A44" s="54" t="s">
        <v>405</v>
      </c>
      <c r="B44" s="40" t="s">
        <v>41</v>
      </c>
      <c r="C44" s="54" t="s">
        <v>42</v>
      </c>
      <c r="D44" s="41" t="s">
        <v>131</v>
      </c>
      <c r="E44" s="54" t="s">
        <v>19</v>
      </c>
      <c r="F44" s="40" t="s">
        <v>25</v>
      </c>
      <c r="G44" s="42">
        <v>3784</v>
      </c>
      <c r="H44" s="54">
        <v>372</v>
      </c>
      <c r="I44" s="54">
        <v>10</v>
      </c>
      <c r="J44" s="54" t="s">
        <v>272</v>
      </c>
      <c r="K44" s="40" t="s">
        <v>588</v>
      </c>
      <c r="L44" s="38">
        <f t="shared" si="0"/>
        <v>3890545.24</v>
      </c>
      <c r="M44" s="38">
        <v>0</v>
      </c>
      <c r="N44" s="38">
        <v>0</v>
      </c>
      <c r="O44" s="38">
        <v>0</v>
      </c>
      <c r="P44" s="38">
        <f>V44+AB44</f>
        <v>890545.24</v>
      </c>
      <c r="Q44" s="38">
        <v>3000000</v>
      </c>
      <c r="R44" s="38">
        <f t="shared" si="1"/>
        <v>3725970.18</v>
      </c>
      <c r="S44" s="38">
        <v>0</v>
      </c>
      <c r="T44" s="38">
        <v>0</v>
      </c>
      <c r="U44" s="38">
        <v>0</v>
      </c>
      <c r="V44" s="38">
        <v>852875.18</v>
      </c>
      <c r="W44" s="38">
        <v>2873095</v>
      </c>
      <c r="X44" s="38">
        <f t="shared" si="2"/>
        <v>164575.06</v>
      </c>
      <c r="Y44" s="38">
        <v>0</v>
      </c>
      <c r="Z44" s="38">
        <v>0</v>
      </c>
      <c r="AA44" s="38">
        <v>0</v>
      </c>
      <c r="AB44" s="38">
        <v>37670.06</v>
      </c>
      <c r="AC44" s="38">
        <f>Q44-W44</f>
        <v>126905</v>
      </c>
      <c r="AD44" s="38">
        <f t="shared" si="3"/>
        <v>0</v>
      </c>
      <c r="AE44" s="38">
        <v>0</v>
      </c>
      <c r="AF44" s="38">
        <v>0</v>
      </c>
      <c r="AG44" s="38">
        <v>0</v>
      </c>
      <c r="AH44" s="38">
        <v>0</v>
      </c>
      <c r="AI44" s="38">
        <v>0</v>
      </c>
      <c r="AJ44" s="38">
        <f t="shared" si="4"/>
        <v>3890545.24</v>
      </c>
      <c r="AK44" s="54">
        <v>2025</v>
      </c>
    </row>
    <row r="45" spans="1:37" ht="106.5" hidden="1" customHeight="1" x14ac:dyDescent="0.25">
      <c r="A45" s="54" t="s">
        <v>406</v>
      </c>
      <c r="B45" s="40" t="s">
        <v>41</v>
      </c>
      <c r="C45" s="54" t="s">
        <v>20</v>
      </c>
      <c r="D45" s="41" t="s">
        <v>233</v>
      </c>
      <c r="E45" s="54" t="s">
        <v>19</v>
      </c>
      <c r="F45" s="40" t="s">
        <v>18</v>
      </c>
      <c r="G45" s="54">
        <v>381</v>
      </c>
      <c r="H45" s="54">
        <v>61</v>
      </c>
      <c r="I45" s="54">
        <v>10</v>
      </c>
      <c r="J45" s="54" t="s">
        <v>272</v>
      </c>
      <c r="K45" s="40" t="s">
        <v>36</v>
      </c>
      <c r="L45" s="38">
        <f t="shared" si="0"/>
        <v>901968</v>
      </c>
      <c r="M45" s="38">
        <v>0</v>
      </c>
      <c r="N45" s="38">
        <v>901968</v>
      </c>
      <c r="O45" s="38">
        <v>0</v>
      </c>
      <c r="P45" s="38">
        <v>0</v>
      </c>
      <c r="Q45" s="38">
        <v>0</v>
      </c>
      <c r="R45" s="38">
        <f t="shared" si="1"/>
        <v>863838.42</v>
      </c>
      <c r="S45" s="38">
        <v>0</v>
      </c>
      <c r="T45" s="38">
        <v>863838.42</v>
      </c>
      <c r="U45" s="38">
        <v>0</v>
      </c>
      <c r="V45" s="38">
        <v>0</v>
      </c>
      <c r="W45" s="38">
        <v>0</v>
      </c>
      <c r="X45" s="38">
        <f t="shared" si="2"/>
        <v>38129.579999999958</v>
      </c>
      <c r="Y45" s="38">
        <v>0</v>
      </c>
      <c r="Z45" s="38">
        <v>38129.579999999958</v>
      </c>
      <c r="AA45" s="38">
        <v>0</v>
      </c>
      <c r="AB45" s="38">
        <v>0</v>
      </c>
      <c r="AC45" s="38">
        <v>0</v>
      </c>
      <c r="AD45" s="38">
        <f t="shared" si="3"/>
        <v>0</v>
      </c>
      <c r="AE45" s="38">
        <v>0</v>
      </c>
      <c r="AF45" s="38">
        <v>0</v>
      </c>
      <c r="AG45" s="38">
        <v>0</v>
      </c>
      <c r="AH45" s="38">
        <v>0</v>
      </c>
      <c r="AI45" s="38">
        <v>0</v>
      </c>
      <c r="AJ45" s="38">
        <f t="shared" si="4"/>
        <v>901968</v>
      </c>
      <c r="AK45" s="54">
        <v>2022</v>
      </c>
    </row>
    <row r="46" spans="1:37" ht="50.25" hidden="1" customHeight="1" x14ac:dyDescent="0.25">
      <c r="A46" s="54" t="s">
        <v>407</v>
      </c>
      <c r="B46" s="40" t="s">
        <v>41</v>
      </c>
      <c r="C46" s="54" t="s">
        <v>20</v>
      </c>
      <c r="D46" s="41" t="s">
        <v>234</v>
      </c>
      <c r="E46" s="54" t="s">
        <v>45</v>
      </c>
      <c r="F46" s="40" t="s">
        <v>18</v>
      </c>
      <c r="G46" s="54">
        <v>353</v>
      </c>
      <c r="H46" s="54">
        <v>92.7</v>
      </c>
      <c r="I46" s="54">
        <v>10</v>
      </c>
      <c r="J46" s="54" t="s">
        <v>272</v>
      </c>
      <c r="K46" s="40" t="s">
        <v>36</v>
      </c>
      <c r="L46" s="38">
        <f t="shared" si="0"/>
        <v>1600000</v>
      </c>
      <c r="M46" s="38">
        <v>0</v>
      </c>
      <c r="N46" s="38">
        <v>1600000</v>
      </c>
      <c r="O46" s="38">
        <v>0</v>
      </c>
      <c r="P46" s="38">
        <v>0</v>
      </c>
      <c r="Q46" s="38">
        <v>0</v>
      </c>
      <c r="R46" s="38">
        <f t="shared" si="1"/>
        <v>1532362.37</v>
      </c>
      <c r="S46" s="38">
        <v>0</v>
      </c>
      <c r="T46" s="38">
        <v>1532362.37</v>
      </c>
      <c r="U46" s="38">
        <v>0</v>
      </c>
      <c r="V46" s="38">
        <v>0</v>
      </c>
      <c r="W46" s="38">
        <v>0</v>
      </c>
      <c r="X46" s="38">
        <f t="shared" si="2"/>
        <v>67637.629999999888</v>
      </c>
      <c r="Y46" s="38">
        <v>0</v>
      </c>
      <c r="Z46" s="38">
        <v>67637.629999999888</v>
      </c>
      <c r="AA46" s="38">
        <v>0</v>
      </c>
      <c r="AB46" s="38">
        <v>0</v>
      </c>
      <c r="AC46" s="38">
        <v>0</v>
      </c>
      <c r="AD46" s="38">
        <f t="shared" si="3"/>
        <v>0</v>
      </c>
      <c r="AE46" s="38">
        <v>0</v>
      </c>
      <c r="AF46" s="38">
        <v>0</v>
      </c>
      <c r="AG46" s="38">
        <v>0</v>
      </c>
      <c r="AH46" s="38">
        <v>0</v>
      </c>
      <c r="AI46" s="38">
        <v>0</v>
      </c>
      <c r="AJ46" s="38">
        <f t="shared" si="4"/>
        <v>1600000</v>
      </c>
      <c r="AK46" s="54">
        <v>2022</v>
      </c>
    </row>
    <row r="47" spans="1:37" ht="54" hidden="1" customHeight="1" x14ac:dyDescent="0.25">
      <c r="A47" s="54" t="s">
        <v>408</v>
      </c>
      <c r="B47" s="40" t="s">
        <v>41</v>
      </c>
      <c r="C47" s="54" t="s">
        <v>20</v>
      </c>
      <c r="D47" s="41" t="s">
        <v>235</v>
      </c>
      <c r="E47" s="54" t="s">
        <v>46</v>
      </c>
      <c r="F47" s="40" t="s">
        <v>18</v>
      </c>
      <c r="G47" s="54">
        <v>531</v>
      </c>
      <c r="H47" s="54">
        <v>111</v>
      </c>
      <c r="I47" s="54">
        <v>10</v>
      </c>
      <c r="J47" s="54" t="s">
        <v>272</v>
      </c>
      <c r="K47" s="40" t="s">
        <v>36</v>
      </c>
      <c r="L47" s="38">
        <f t="shared" si="0"/>
        <v>1917775.84</v>
      </c>
      <c r="M47" s="38">
        <v>0</v>
      </c>
      <c r="N47" s="38">
        <v>1917775.84</v>
      </c>
      <c r="O47" s="38">
        <v>0</v>
      </c>
      <c r="P47" s="38">
        <v>0</v>
      </c>
      <c r="Q47" s="38">
        <v>0</v>
      </c>
      <c r="R47" s="38">
        <f t="shared" si="1"/>
        <v>1836704.8</v>
      </c>
      <c r="S47" s="38">
        <v>0</v>
      </c>
      <c r="T47" s="38">
        <v>1836704.8</v>
      </c>
      <c r="U47" s="38">
        <v>0</v>
      </c>
      <c r="V47" s="38">
        <v>0</v>
      </c>
      <c r="W47" s="38">
        <v>0</v>
      </c>
      <c r="X47" s="38">
        <f t="shared" si="2"/>
        <v>81071.040000000037</v>
      </c>
      <c r="Y47" s="38">
        <v>0</v>
      </c>
      <c r="Z47" s="38">
        <v>81071.040000000037</v>
      </c>
      <c r="AA47" s="38">
        <v>0</v>
      </c>
      <c r="AB47" s="38">
        <v>0</v>
      </c>
      <c r="AC47" s="38">
        <v>0</v>
      </c>
      <c r="AD47" s="38">
        <f t="shared" si="3"/>
        <v>0</v>
      </c>
      <c r="AE47" s="38">
        <v>0</v>
      </c>
      <c r="AF47" s="38">
        <v>0</v>
      </c>
      <c r="AG47" s="38">
        <v>0</v>
      </c>
      <c r="AH47" s="38">
        <v>0</v>
      </c>
      <c r="AI47" s="38">
        <v>0</v>
      </c>
      <c r="AJ47" s="38">
        <f t="shared" si="4"/>
        <v>1917775.84</v>
      </c>
      <c r="AK47" s="54">
        <v>2022</v>
      </c>
    </row>
    <row r="48" spans="1:37" ht="60.75" hidden="1" customHeight="1" x14ac:dyDescent="0.25">
      <c r="A48" s="54" t="s">
        <v>409</v>
      </c>
      <c r="B48" s="40" t="s">
        <v>41</v>
      </c>
      <c r="C48" s="54" t="s">
        <v>20</v>
      </c>
      <c r="D48" s="41" t="s">
        <v>236</v>
      </c>
      <c r="E48" s="54" t="s">
        <v>47</v>
      </c>
      <c r="F48" s="40" t="s">
        <v>18</v>
      </c>
      <c r="G48" s="54">
        <v>207</v>
      </c>
      <c r="H48" s="54">
        <v>122</v>
      </c>
      <c r="I48" s="54">
        <v>10</v>
      </c>
      <c r="J48" s="54" t="s">
        <v>272</v>
      </c>
      <c r="K48" s="40" t="s">
        <v>48</v>
      </c>
      <c r="L48" s="38">
        <f t="shared" si="0"/>
        <v>922518</v>
      </c>
      <c r="M48" s="38">
        <v>0</v>
      </c>
      <c r="N48" s="38">
        <v>922518</v>
      </c>
      <c r="O48" s="38">
        <v>0</v>
      </c>
      <c r="P48" s="38">
        <v>0</v>
      </c>
      <c r="Q48" s="38">
        <v>0</v>
      </c>
      <c r="R48" s="38">
        <f t="shared" si="1"/>
        <v>883519.71</v>
      </c>
      <c r="S48" s="38">
        <v>0</v>
      </c>
      <c r="T48" s="38">
        <v>883519.71</v>
      </c>
      <c r="U48" s="38">
        <v>0</v>
      </c>
      <c r="V48" s="38">
        <v>0</v>
      </c>
      <c r="W48" s="38">
        <v>0</v>
      </c>
      <c r="X48" s="38">
        <f t="shared" si="2"/>
        <v>38998.290000000037</v>
      </c>
      <c r="Y48" s="38">
        <v>0</v>
      </c>
      <c r="Z48" s="38">
        <v>38998.290000000037</v>
      </c>
      <c r="AA48" s="38">
        <v>0</v>
      </c>
      <c r="AB48" s="38">
        <v>0</v>
      </c>
      <c r="AC48" s="38">
        <v>0</v>
      </c>
      <c r="AD48" s="38">
        <f t="shared" si="3"/>
        <v>0</v>
      </c>
      <c r="AE48" s="38">
        <v>0</v>
      </c>
      <c r="AF48" s="38">
        <v>0</v>
      </c>
      <c r="AG48" s="38">
        <v>0</v>
      </c>
      <c r="AH48" s="38">
        <v>0</v>
      </c>
      <c r="AI48" s="38">
        <v>0</v>
      </c>
      <c r="AJ48" s="38">
        <f t="shared" si="4"/>
        <v>922518</v>
      </c>
      <c r="AK48" s="54">
        <v>2022</v>
      </c>
    </row>
    <row r="49" spans="1:37" ht="53.25" customHeight="1" x14ac:dyDescent="0.25">
      <c r="A49" s="54" t="s">
        <v>410</v>
      </c>
      <c r="B49" s="40" t="s">
        <v>41</v>
      </c>
      <c r="C49" s="54" t="s">
        <v>42</v>
      </c>
      <c r="D49" s="41" t="s">
        <v>237</v>
      </c>
      <c r="E49" s="54" t="s">
        <v>19</v>
      </c>
      <c r="F49" s="40" t="s">
        <v>25</v>
      </c>
      <c r="G49" s="42">
        <v>1579</v>
      </c>
      <c r="H49" s="54">
        <v>848</v>
      </c>
      <c r="I49" s="54">
        <v>10</v>
      </c>
      <c r="J49" s="54" t="s">
        <v>272</v>
      </c>
      <c r="K49" s="40" t="s">
        <v>49</v>
      </c>
      <c r="L49" s="38">
        <f t="shared" si="0"/>
        <v>1291599.3899999999</v>
      </c>
      <c r="M49" s="38">
        <v>0</v>
      </c>
      <c r="N49" s="38">
        <v>0</v>
      </c>
      <c r="O49" s="38">
        <v>0</v>
      </c>
      <c r="P49" s="38">
        <f>V49+AB49</f>
        <v>1291599.3899999999</v>
      </c>
      <c r="Q49" s="38">
        <v>0</v>
      </c>
      <c r="R49" s="38">
        <f t="shared" si="1"/>
        <v>1236964.74</v>
      </c>
      <c r="S49" s="38">
        <v>0</v>
      </c>
      <c r="T49" s="38">
        <v>0</v>
      </c>
      <c r="U49" s="38">
        <v>0</v>
      </c>
      <c r="V49" s="38">
        <v>1236964.74</v>
      </c>
      <c r="W49" s="38">
        <v>0</v>
      </c>
      <c r="X49" s="38">
        <f t="shared" si="2"/>
        <v>54634.65</v>
      </c>
      <c r="Y49" s="38">
        <v>0</v>
      </c>
      <c r="Z49" s="38">
        <v>0</v>
      </c>
      <c r="AA49" s="38">
        <v>0</v>
      </c>
      <c r="AB49" s="38">
        <v>54634.65</v>
      </c>
      <c r="AC49" s="38">
        <v>0</v>
      </c>
      <c r="AD49" s="38">
        <f t="shared" si="3"/>
        <v>0</v>
      </c>
      <c r="AE49" s="38">
        <v>0</v>
      </c>
      <c r="AF49" s="38">
        <v>0</v>
      </c>
      <c r="AG49" s="38">
        <v>0</v>
      </c>
      <c r="AH49" s="38">
        <v>0</v>
      </c>
      <c r="AI49" s="38">
        <v>0</v>
      </c>
      <c r="AJ49" s="38">
        <f t="shared" si="4"/>
        <v>1291599.3899999999</v>
      </c>
      <c r="AK49" s="54">
        <v>2024</v>
      </c>
    </row>
    <row r="50" spans="1:37" ht="180" hidden="1" customHeight="1" x14ac:dyDescent="0.25">
      <c r="A50" s="54" t="s">
        <v>411</v>
      </c>
      <c r="B50" s="40" t="s">
        <v>369</v>
      </c>
      <c r="C50" s="54" t="s">
        <v>50</v>
      </c>
      <c r="D50" s="41" t="s">
        <v>288</v>
      </c>
      <c r="E50" s="54" t="s">
        <v>51</v>
      </c>
      <c r="F50" s="40" t="s">
        <v>18</v>
      </c>
      <c r="G50" s="42">
        <v>55000</v>
      </c>
      <c r="H50" s="35">
        <v>3802.5</v>
      </c>
      <c r="I50" s="54">
        <v>350</v>
      </c>
      <c r="J50" s="54" t="s">
        <v>272</v>
      </c>
      <c r="K50" s="40" t="s">
        <v>152</v>
      </c>
      <c r="L50" s="38">
        <f t="shared" si="0"/>
        <v>17560320.299999997</v>
      </c>
      <c r="M50" s="38">
        <v>801063</v>
      </c>
      <c r="N50" s="38">
        <v>10439500</v>
      </c>
      <c r="O50" s="38">
        <v>1983524.1</v>
      </c>
      <c r="P50" s="38">
        <f>V50+AB50</f>
        <v>1558733.2</v>
      </c>
      <c r="Q50" s="38">
        <v>2777500</v>
      </c>
      <c r="R50" s="38">
        <f t="shared" si="1"/>
        <v>16817861.259999998</v>
      </c>
      <c r="S50" s="38">
        <v>767199.84</v>
      </c>
      <c r="T50" s="38">
        <v>9998188.2799999993</v>
      </c>
      <c r="U50" s="38">
        <v>1899674.35</v>
      </c>
      <c r="V50" s="38">
        <v>1492798.79</v>
      </c>
      <c r="W50" s="38">
        <v>2660000</v>
      </c>
      <c r="X50" s="38">
        <f t="shared" si="2"/>
        <v>742459.04000000074</v>
      </c>
      <c r="Y50" s="38">
        <v>33863.160000000033</v>
      </c>
      <c r="Z50" s="38">
        <v>441311.72000000067</v>
      </c>
      <c r="AA50" s="38">
        <f t="shared" ref="AA50:AA57" si="5">O50-U50</f>
        <v>83849.75</v>
      </c>
      <c r="AB50" s="38">
        <v>65934.41</v>
      </c>
      <c r="AC50" s="38">
        <f>Q50-W50</f>
        <v>117500</v>
      </c>
      <c r="AD50" s="38">
        <f t="shared" si="3"/>
        <v>0</v>
      </c>
      <c r="AE50" s="38">
        <v>0</v>
      </c>
      <c r="AF50" s="38">
        <v>0</v>
      </c>
      <c r="AG50" s="38">
        <v>0</v>
      </c>
      <c r="AH50" s="38">
        <v>0</v>
      </c>
      <c r="AI50" s="38">
        <v>0</v>
      </c>
      <c r="AJ50" s="38">
        <f t="shared" si="4"/>
        <v>17560320.299999997</v>
      </c>
      <c r="AK50" s="54">
        <v>2025</v>
      </c>
    </row>
    <row r="51" spans="1:37" ht="229.5" hidden="1" customHeight="1" x14ac:dyDescent="0.25">
      <c r="A51" s="54" t="s">
        <v>412</v>
      </c>
      <c r="B51" s="40" t="s">
        <v>52</v>
      </c>
      <c r="C51" s="54" t="s">
        <v>30</v>
      </c>
      <c r="D51" s="41" t="s">
        <v>219</v>
      </c>
      <c r="E51" s="54" t="s">
        <v>19</v>
      </c>
      <c r="F51" s="40" t="s">
        <v>25</v>
      </c>
      <c r="G51" s="42">
        <v>3516</v>
      </c>
      <c r="H51" s="54">
        <v>503.5</v>
      </c>
      <c r="I51" s="54">
        <v>93</v>
      </c>
      <c r="J51" s="54" t="s">
        <v>272</v>
      </c>
      <c r="K51" s="40" t="s">
        <v>289</v>
      </c>
      <c r="L51" s="38">
        <f t="shared" si="0"/>
        <v>5911798.2000000002</v>
      </c>
      <c r="M51" s="38">
        <v>0</v>
      </c>
      <c r="N51" s="38">
        <v>0</v>
      </c>
      <c r="O51" s="38">
        <v>5911798.2000000002</v>
      </c>
      <c r="P51" s="38">
        <v>0</v>
      </c>
      <c r="Q51" s="38">
        <v>0</v>
      </c>
      <c r="R51" s="38">
        <f t="shared" si="1"/>
        <v>5661888.04</v>
      </c>
      <c r="S51" s="38">
        <v>0</v>
      </c>
      <c r="T51" s="38">
        <v>0</v>
      </c>
      <c r="U51" s="38">
        <v>5661888.04</v>
      </c>
      <c r="V51" s="38">
        <v>0</v>
      </c>
      <c r="W51" s="38">
        <v>0</v>
      </c>
      <c r="X51" s="38">
        <f t="shared" si="2"/>
        <v>249910.16000000015</v>
      </c>
      <c r="Y51" s="38">
        <v>0</v>
      </c>
      <c r="Z51" s="38">
        <v>0</v>
      </c>
      <c r="AA51" s="38">
        <f t="shared" si="5"/>
        <v>249910.16000000015</v>
      </c>
      <c r="AB51" s="38">
        <v>0</v>
      </c>
      <c r="AC51" s="38">
        <v>0</v>
      </c>
      <c r="AD51" s="38">
        <f t="shared" si="3"/>
        <v>0</v>
      </c>
      <c r="AE51" s="38">
        <v>0</v>
      </c>
      <c r="AF51" s="38">
        <v>0</v>
      </c>
      <c r="AG51" s="38">
        <v>0</v>
      </c>
      <c r="AH51" s="38">
        <v>0</v>
      </c>
      <c r="AI51" s="38">
        <v>0</v>
      </c>
      <c r="AJ51" s="38">
        <f t="shared" si="4"/>
        <v>5911798.2000000002</v>
      </c>
      <c r="AK51" s="54">
        <v>2023</v>
      </c>
    </row>
    <row r="52" spans="1:37" ht="183.75" hidden="1" customHeight="1" x14ac:dyDescent="0.25">
      <c r="A52" s="54" t="s">
        <v>413</v>
      </c>
      <c r="B52" s="40" t="s">
        <v>52</v>
      </c>
      <c r="C52" s="54" t="s">
        <v>30</v>
      </c>
      <c r="D52" s="41" t="s">
        <v>220</v>
      </c>
      <c r="E52" s="54" t="s">
        <v>19</v>
      </c>
      <c r="F52" s="40" t="s">
        <v>25</v>
      </c>
      <c r="G52" s="42">
        <v>3516</v>
      </c>
      <c r="H52" s="54">
        <v>223.9</v>
      </c>
      <c r="I52" s="54">
        <v>43</v>
      </c>
      <c r="J52" s="54" t="s">
        <v>272</v>
      </c>
      <c r="K52" s="40" t="s">
        <v>290</v>
      </c>
      <c r="L52" s="38">
        <f t="shared" si="0"/>
        <v>2602550.5</v>
      </c>
      <c r="M52" s="38">
        <v>0</v>
      </c>
      <c r="N52" s="38">
        <v>0</v>
      </c>
      <c r="O52" s="38">
        <v>2602550.5</v>
      </c>
      <c r="P52" s="38">
        <v>0</v>
      </c>
      <c r="Q52" s="38">
        <v>0</v>
      </c>
      <c r="R52" s="38">
        <f t="shared" si="1"/>
        <v>2492532.5699999998</v>
      </c>
      <c r="S52" s="38">
        <v>0</v>
      </c>
      <c r="T52" s="38">
        <v>0</v>
      </c>
      <c r="U52" s="38">
        <v>2492532.5699999998</v>
      </c>
      <c r="V52" s="38">
        <v>0</v>
      </c>
      <c r="W52" s="38">
        <v>0</v>
      </c>
      <c r="X52" s="38">
        <f t="shared" si="2"/>
        <v>110017.93000000017</v>
      </c>
      <c r="Y52" s="38">
        <v>0</v>
      </c>
      <c r="Z52" s="38">
        <v>0</v>
      </c>
      <c r="AA52" s="38">
        <f t="shared" si="5"/>
        <v>110017.93000000017</v>
      </c>
      <c r="AB52" s="38">
        <v>0</v>
      </c>
      <c r="AC52" s="38">
        <v>0</v>
      </c>
      <c r="AD52" s="38">
        <f t="shared" si="3"/>
        <v>0</v>
      </c>
      <c r="AE52" s="38">
        <v>0</v>
      </c>
      <c r="AF52" s="38">
        <v>0</v>
      </c>
      <c r="AG52" s="38">
        <v>0</v>
      </c>
      <c r="AH52" s="38">
        <v>0</v>
      </c>
      <c r="AI52" s="38">
        <v>0</v>
      </c>
      <c r="AJ52" s="38">
        <f t="shared" si="4"/>
        <v>2602550.5</v>
      </c>
      <c r="AK52" s="54">
        <v>2023</v>
      </c>
    </row>
    <row r="53" spans="1:37" ht="178.5" hidden="1" x14ac:dyDescent="0.25">
      <c r="A53" s="54" t="s">
        <v>414</v>
      </c>
      <c r="B53" s="40" t="s">
        <v>52</v>
      </c>
      <c r="C53" s="54" t="s">
        <v>30</v>
      </c>
      <c r="D53" s="41" t="s">
        <v>220</v>
      </c>
      <c r="E53" s="54" t="s">
        <v>19</v>
      </c>
      <c r="F53" s="40" t="s">
        <v>25</v>
      </c>
      <c r="G53" s="42">
        <v>3516</v>
      </c>
      <c r="H53" s="54">
        <v>588.5</v>
      </c>
      <c r="I53" s="54">
        <v>55</v>
      </c>
      <c r="J53" s="54" t="s">
        <v>272</v>
      </c>
      <c r="K53" s="40" t="s">
        <v>341</v>
      </c>
      <c r="L53" s="38">
        <f t="shared" si="0"/>
        <v>3247726.9</v>
      </c>
      <c r="M53" s="38">
        <v>0</v>
      </c>
      <c r="N53" s="38">
        <v>0</v>
      </c>
      <c r="O53" s="38">
        <v>3247726.9</v>
      </c>
      <c r="P53" s="38">
        <v>0</v>
      </c>
      <c r="Q53" s="38">
        <v>0</v>
      </c>
      <c r="R53" s="38">
        <f t="shared" si="1"/>
        <v>3110435.35</v>
      </c>
      <c r="S53" s="38">
        <v>0</v>
      </c>
      <c r="T53" s="38">
        <v>0</v>
      </c>
      <c r="U53" s="38">
        <v>3110435.35</v>
      </c>
      <c r="V53" s="38">
        <v>0</v>
      </c>
      <c r="W53" s="38">
        <v>0</v>
      </c>
      <c r="X53" s="38">
        <f t="shared" si="2"/>
        <v>137291.54999999981</v>
      </c>
      <c r="Y53" s="38">
        <v>0</v>
      </c>
      <c r="Z53" s="38">
        <v>0</v>
      </c>
      <c r="AA53" s="38">
        <f t="shared" si="5"/>
        <v>137291.54999999981</v>
      </c>
      <c r="AB53" s="38">
        <v>0</v>
      </c>
      <c r="AC53" s="38">
        <v>0</v>
      </c>
      <c r="AD53" s="38">
        <f t="shared" si="3"/>
        <v>0</v>
      </c>
      <c r="AE53" s="38">
        <v>0</v>
      </c>
      <c r="AF53" s="38">
        <v>0</v>
      </c>
      <c r="AG53" s="38">
        <v>0</v>
      </c>
      <c r="AH53" s="38">
        <v>0</v>
      </c>
      <c r="AI53" s="38">
        <v>0</v>
      </c>
      <c r="AJ53" s="38">
        <f t="shared" si="4"/>
        <v>3247726.9</v>
      </c>
      <c r="AK53" s="54">
        <v>2023</v>
      </c>
    </row>
    <row r="54" spans="1:37" ht="218.25" hidden="1" customHeight="1" x14ac:dyDescent="0.25">
      <c r="A54" s="54" t="s">
        <v>415</v>
      </c>
      <c r="B54" s="40" t="s">
        <v>52</v>
      </c>
      <c r="C54" s="54" t="s">
        <v>16</v>
      </c>
      <c r="D54" s="41" t="s">
        <v>221</v>
      </c>
      <c r="E54" s="54" t="s">
        <v>19</v>
      </c>
      <c r="F54" s="40" t="s">
        <v>25</v>
      </c>
      <c r="G54" s="54">
        <v>586</v>
      </c>
      <c r="H54" s="54">
        <v>128.6</v>
      </c>
      <c r="I54" s="54">
        <v>24</v>
      </c>
      <c r="J54" s="54" t="s">
        <v>272</v>
      </c>
      <c r="K54" s="40" t="s">
        <v>291</v>
      </c>
      <c r="L54" s="38">
        <f t="shared" si="0"/>
        <v>2079000</v>
      </c>
      <c r="M54" s="38">
        <v>0</v>
      </c>
      <c r="N54" s="38">
        <v>0</v>
      </c>
      <c r="O54" s="38">
        <v>2079000</v>
      </c>
      <c r="P54" s="38">
        <v>0</v>
      </c>
      <c r="Q54" s="38">
        <v>0</v>
      </c>
      <c r="R54" s="38">
        <f t="shared" si="1"/>
        <v>1991114.18</v>
      </c>
      <c r="S54" s="38">
        <v>0</v>
      </c>
      <c r="T54" s="38">
        <v>0</v>
      </c>
      <c r="U54" s="38">
        <v>1991114.18</v>
      </c>
      <c r="V54" s="38">
        <v>0</v>
      </c>
      <c r="W54" s="38">
        <v>0</v>
      </c>
      <c r="X54" s="38">
        <f t="shared" si="2"/>
        <v>87885.820000000065</v>
      </c>
      <c r="Y54" s="38">
        <v>0</v>
      </c>
      <c r="Z54" s="38">
        <v>0</v>
      </c>
      <c r="AA54" s="38">
        <f t="shared" si="5"/>
        <v>87885.820000000065</v>
      </c>
      <c r="AB54" s="38">
        <v>0</v>
      </c>
      <c r="AC54" s="38">
        <v>0</v>
      </c>
      <c r="AD54" s="38">
        <f t="shared" si="3"/>
        <v>0</v>
      </c>
      <c r="AE54" s="38">
        <v>0</v>
      </c>
      <c r="AF54" s="38">
        <v>0</v>
      </c>
      <c r="AG54" s="38">
        <v>0</v>
      </c>
      <c r="AH54" s="38">
        <v>0</v>
      </c>
      <c r="AI54" s="38">
        <v>0</v>
      </c>
      <c r="AJ54" s="38">
        <f t="shared" si="4"/>
        <v>2079000</v>
      </c>
      <c r="AK54" s="54">
        <v>2023</v>
      </c>
    </row>
    <row r="55" spans="1:37" ht="129" hidden="1" customHeight="1" x14ac:dyDescent="0.25">
      <c r="A55" s="54" t="s">
        <v>416</v>
      </c>
      <c r="B55" s="40" t="s">
        <v>52</v>
      </c>
      <c r="C55" s="54" t="s">
        <v>16</v>
      </c>
      <c r="D55" s="41" t="s">
        <v>222</v>
      </c>
      <c r="E55" s="54" t="s">
        <v>19</v>
      </c>
      <c r="F55" s="40" t="s">
        <v>25</v>
      </c>
      <c r="G55" s="54">
        <v>475</v>
      </c>
      <c r="H55" s="54">
        <v>194.3</v>
      </c>
      <c r="I55" s="54">
        <v>36</v>
      </c>
      <c r="J55" s="54" t="s">
        <v>272</v>
      </c>
      <c r="K55" s="40" t="s">
        <v>292</v>
      </c>
      <c r="L55" s="38">
        <f t="shared" si="0"/>
        <v>1882383</v>
      </c>
      <c r="M55" s="38">
        <v>0</v>
      </c>
      <c r="N55" s="38">
        <v>0</v>
      </c>
      <c r="O55" s="38">
        <v>1882383</v>
      </c>
      <c r="P55" s="38">
        <v>0</v>
      </c>
      <c r="Q55" s="38">
        <v>0</v>
      </c>
      <c r="R55" s="38">
        <f t="shared" si="1"/>
        <v>1802808.8</v>
      </c>
      <c r="S55" s="38">
        <v>0</v>
      </c>
      <c r="T55" s="38">
        <v>0</v>
      </c>
      <c r="U55" s="38">
        <v>1802808.8</v>
      </c>
      <c r="V55" s="38">
        <v>0</v>
      </c>
      <c r="W55" s="38">
        <v>0</v>
      </c>
      <c r="X55" s="38">
        <f t="shared" si="2"/>
        <v>79574.199999999953</v>
      </c>
      <c r="Y55" s="38">
        <v>0</v>
      </c>
      <c r="Z55" s="38">
        <v>0</v>
      </c>
      <c r="AA55" s="38">
        <f t="shared" si="5"/>
        <v>79574.199999999953</v>
      </c>
      <c r="AB55" s="38">
        <v>0</v>
      </c>
      <c r="AC55" s="38">
        <v>0</v>
      </c>
      <c r="AD55" s="38">
        <f t="shared" si="3"/>
        <v>0</v>
      </c>
      <c r="AE55" s="38">
        <v>0</v>
      </c>
      <c r="AF55" s="38">
        <v>0</v>
      </c>
      <c r="AG55" s="38">
        <v>0</v>
      </c>
      <c r="AH55" s="38">
        <v>0</v>
      </c>
      <c r="AI55" s="38">
        <v>0</v>
      </c>
      <c r="AJ55" s="38">
        <f t="shared" si="4"/>
        <v>1882383</v>
      </c>
      <c r="AK55" s="54">
        <v>2023</v>
      </c>
    </row>
    <row r="56" spans="1:37" ht="114.75" hidden="1" x14ac:dyDescent="0.25">
      <c r="A56" s="54" t="s">
        <v>417</v>
      </c>
      <c r="B56" s="40" t="s">
        <v>52</v>
      </c>
      <c r="C56" s="54" t="s">
        <v>20</v>
      </c>
      <c r="D56" s="41" t="s">
        <v>223</v>
      </c>
      <c r="E56" s="54" t="s">
        <v>53</v>
      </c>
      <c r="F56" s="40" t="s">
        <v>18</v>
      </c>
      <c r="G56" s="54">
        <v>121</v>
      </c>
      <c r="H56" s="54">
        <v>50.9</v>
      </c>
      <c r="I56" s="54">
        <v>10</v>
      </c>
      <c r="J56" s="54" t="s">
        <v>272</v>
      </c>
      <c r="K56" s="40" t="s">
        <v>293</v>
      </c>
      <c r="L56" s="38">
        <f t="shared" si="0"/>
        <v>526400.19999999995</v>
      </c>
      <c r="M56" s="38">
        <v>0</v>
      </c>
      <c r="N56" s="38">
        <v>0</v>
      </c>
      <c r="O56" s="38">
        <v>526400.19999999995</v>
      </c>
      <c r="P56" s="38">
        <v>0</v>
      </c>
      <c r="Q56" s="38">
        <v>0</v>
      </c>
      <c r="R56" s="38">
        <f t="shared" si="1"/>
        <v>504147.62</v>
      </c>
      <c r="S56" s="38">
        <v>0</v>
      </c>
      <c r="T56" s="38">
        <v>0</v>
      </c>
      <c r="U56" s="38">
        <v>504147.62</v>
      </c>
      <c r="V56" s="38">
        <v>0</v>
      </c>
      <c r="W56" s="38">
        <v>0</v>
      </c>
      <c r="X56" s="38">
        <f t="shared" si="2"/>
        <v>22252.579999999958</v>
      </c>
      <c r="Y56" s="38">
        <v>0</v>
      </c>
      <c r="Z56" s="38">
        <v>0</v>
      </c>
      <c r="AA56" s="38">
        <f t="shared" si="5"/>
        <v>22252.579999999958</v>
      </c>
      <c r="AB56" s="38">
        <v>0</v>
      </c>
      <c r="AC56" s="38">
        <v>0</v>
      </c>
      <c r="AD56" s="38">
        <f t="shared" si="3"/>
        <v>0</v>
      </c>
      <c r="AE56" s="38">
        <v>0</v>
      </c>
      <c r="AF56" s="38">
        <v>0</v>
      </c>
      <c r="AG56" s="38">
        <v>0</v>
      </c>
      <c r="AH56" s="38">
        <v>0</v>
      </c>
      <c r="AI56" s="38">
        <v>0</v>
      </c>
      <c r="AJ56" s="38">
        <f t="shared" si="4"/>
        <v>526400.19999999995</v>
      </c>
      <c r="AK56" s="54">
        <v>2023</v>
      </c>
    </row>
    <row r="57" spans="1:37" ht="73.5" hidden="1" customHeight="1" x14ac:dyDescent="0.25">
      <c r="A57" s="54" t="s">
        <v>418</v>
      </c>
      <c r="B57" s="40" t="s">
        <v>84</v>
      </c>
      <c r="C57" s="54" t="s">
        <v>30</v>
      </c>
      <c r="D57" s="41" t="s">
        <v>294</v>
      </c>
      <c r="E57" s="54" t="s">
        <v>54</v>
      </c>
      <c r="F57" s="40" t="s">
        <v>18</v>
      </c>
      <c r="G57" s="42">
        <v>7390</v>
      </c>
      <c r="H57" s="42">
        <v>1969</v>
      </c>
      <c r="I57" s="54">
        <v>600</v>
      </c>
      <c r="J57" s="54" t="s">
        <v>272</v>
      </c>
      <c r="K57" s="40" t="s">
        <v>166</v>
      </c>
      <c r="L57" s="38">
        <f t="shared" si="0"/>
        <v>1634107.85</v>
      </c>
      <c r="M57" s="38">
        <v>399967</v>
      </c>
      <c r="N57" s="38">
        <v>0</v>
      </c>
      <c r="O57" s="38">
        <v>1234140.8500000001</v>
      </c>
      <c r="P57" s="38">
        <v>0</v>
      </c>
      <c r="Q57" s="38">
        <v>0</v>
      </c>
      <c r="R57" s="38">
        <f t="shared" si="1"/>
        <v>1565029.36</v>
      </c>
      <c r="S57" s="38">
        <v>383059.5</v>
      </c>
      <c r="T57" s="38">
        <v>0</v>
      </c>
      <c r="U57" s="38">
        <v>1181969.8600000001</v>
      </c>
      <c r="V57" s="38">
        <v>0</v>
      </c>
      <c r="W57" s="38">
        <v>0</v>
      </c>
      <c r="X57" s="38">
        <f t="shared" si="2"/>
        <v>69078.489999999991</v>
      </c>
      <c r="Y57" s="38">
        <v>16907.5</v>
      </c>
      <c r="Z57" s="38">
        <v>0</v>
      </c>
      <c r="AA57" s="38">
        <f t="shared" si="5"/>
        <v>52170.989999999991</v>
      </c>
      <c r="AB57" s="38">
        <v>0</v>
      </c>
      <c r="AC57" s="38">
        <v>0</v>
      </c>
      <c r="AD57" s="38">
        <f t="shared" si="3"/>
        <v>0</v>
      </c>
      <c r="AE57" s="38">
        <v>0</v>
      </c>
      <c r="AF57" s="38">
        <v>0</v>
      </c>
      <c r="AG57" s="38">
        <v>0</v>
      </c>
      <c r="AH57" s="38">
        <v>0</v>
      </c>
      <c r="AI57" s="38">
        <v>0</v>
      </c>
      <c r="AJ57" s="38">
        <f t="shared" si="4"/>
        <v>1634107.85</v>
      </c>
      <c r="AK57" s="54">
        <v>2023</v>
      </c>
    </row>
    <row r="58" spans="1:37" ht="61.5" customHeight="1" x14ac:dyDescent="0.25">
      <c r="A58" s="54" t="s">
        <v>419</v>
      </c>
      <c r="B58" s="40" t="s">
        <v>55</v>
      </c>
      <c r="C58" s="54" t="s">
        <v>20</v>
      </c>
      <c r="D58" s="41" t="s">
        <v>295</v>
      </c>
      <c r="E58" s="54" t="s">
        <v>19</v>
      </c>
      <c r="F58" s="40" t="s">
        <v>18</v>
      </c>
      <c r="G58" s="54">
        <v>209</v>
      </c>
      <c r="H58" s="54">
        <v>61.6</v>
      </c>
      <c r="I58" s="54">
        <v>12</v>
      </c>
      <c r="J58" s="54" t="s">
        <v>272</v>
      </c>
      <c r="K58" s="40" t="s">
        <v>56</v>
      </c>
      <c r="L58" s="38">
        <f t="shared" si="0"/>
        <v>1479163.4500000002</v>
      </c>
      <c r="M58" s="38">
        <v>0</v>
      </c>
      <c r="N58" s="38">
        <v>0</v>
      </c>
      <c r="O58" s="38">
        <v>0</v>
      </c>
      <c r="P58" s="38">
        <f>V58+AB58</f>
        <v>1479163.4500000002</v>
      </c>
      <c r="Q58" s="38">
        <v>0</v>
      </c>
      <c r="R58" s="38">
        <f t="shared" si="1"/>
        <v>1416594.84</v>
      </c>
      <c r="S58" s="38">
        <v>0</v>
      </c>
      <c r="T58" s="38">
        <v>0</v>
      </c>
      <c r="U58" s="38">
        <v>0</v>
      </c>
      <c r="V58" s="38">
        <v>1416594.84</v>
      </c>
      <c r="W58" s="38">
        <v>0</v>
      </c>
      <c r="X58" s="38">
        <f t="shared" si="2"/>
        <v>62568.61</v>
      </c>
      <c r="Y58" s="38">
        <v>0</v>
      </c>
      <c r="Z58" s="38">
        <v>0</v>
      </c>
      <c r="AA58" s="38">
        <v>0</v>
      </c>
      <c r="AB58" s="38">
        <v>62568.61</v>
      </c>
      <c r="AC58" s="38">
        <v>0</v>
      </c>
      <c r="AD58" s="38">
        <f t="shared" si="3"/>
        <v>0</v>
      </c>
      <c r="AE58" s="38">
        <v>0</v>
      </c>
      <c r="AF58" s="38">
        <v>0</v>
      </c>
      <c r="AG58" s="38">
        <v>0</v>
      </c>
      <c r="AH58" s="38">
        <v>0</v>
      </c>
      <c r="AI58" s="38">
        <v>0</v>
      </c>
      <c r="AJ58" s="38">
        <f t="shared" si="4"/>
        <v>1479163.4500000002</v>
      </c>
      <c r="AK58" s="54">
        <v>2024</v>
      </c>
    </row>
    <row r="59" spans="1:37" ht="51.75" hidden="1" customHeight="1" x14ac:dyDescent="0.25">
      <c r="A59" s="54" t="s">
        <v>420</v>
      </c>
      <c r="B59" s="40" t="s">
        <v>55</v>
      </c>
      <c r="C59" s="54" t="s">
        <v>30</v>
      </c>
      <c r="D59" s="41" t="s">
        <v>132</v>
      </c>
      <c r="E59" s="54" t="s">
        <v>19</v>
      </c>
      <c r="F59" s="40" t="s">
        <v>18</v>
      </c>
      <c r="G59" s="42">
        <v>10351</v>
      </c>
      <c r="H59" s="54">
        <v>820</v>
      </c>
      <c r="I59" s="54">
        <v>180</v>
      </c>
      <c r="J59" s="54" t="s">
        <v>272</v>
      </c>
      <c r="K59" s="40" t="s">
        <v>167</v>
      </c>
      <c r="L59" s="38">
        <f t="shared" si="0"/>
        <v>3942305.53</v>
      </c>
      <c r="M59" s="38">
        <v>0</v>
      </c>
      <c r="N59" s="38">
        <v>0</v>
      </c>
      <c r="O59" s="38">
        <v>3942305.53</v>
      </c>
      <c r="P59" s="38">
        <v>0</v>
      </c>
      <c r="Q59" s="38">
        <v>0</v>
      </c>
      <c r="R59" s="38">
        <f t="shared" si="1"/>
        <v>3775651.97</v>
      </c>
      <c r="S59" s="38">
        <v>0</v>
      </c>
      <c r="T59" s="38">
        <v>0</v>
      </c>
      <c r="U59" s="38">
        <v>3775651.97</v>
      </c>
      <c r="V59" s="38">
        <v>0</v>
      </c>
      <c r="W59" s="38">
        <v>0</v>
      </c>
      <c r="X59" s="38">
        <f t="shared" si="2"/>
        <v>166653.55999999959</v>
      </c>
      <c r="Y59" s="38">
        <v>0</v>
      </c>
      <c r="Z59" s="38">
        <v>0</v>
      </c>
      <c r="AA59" s="38">
        <f t="shared" ref="AA59:AA65" si="6">O59-U59</f>
        <v>166653.55999999959</v>
      </c>
      <c r="AB59" s="38">
        <v>0</v>
      </c>
      <c r="AC59" s="38">
        <v>0</v>
      </c>
      <c r="AD59" s="38">
        <f t="shared" si="3"/>
        <v>0</v>
      </c>
      <c r="AE59" s="38">
        <v>0</v>
      </c>
      <c r="AF59" s="38">
        <v>0</v>
      </c>
      <c r="AG59" s="38">
        <v>0</v>
      </c>
      <c r="AH59" s="38">
        <v>0</v>
      </c>
      <c r="AI59" s="38">
        <v>0</v>
      </c>
      <c r="AJ59" s="38">
        <f t="shared" si="4"/>
        <v>3942305.53</v>
      </c>
      <c r="AK59" s="54">
        <v>2023</v>
      </c>
    </row>
    <row r="60" spans="1:37" ht="53.25" customHeight="1" x14ac:dyDescent="0.25">
      <c r="A60" s="54" t="s">
        <v>421</v>
      </c>
      <c r="B60" s="40" t="s">
        <v>57</v>
      </c>
      <c r="C60" s="54" t="s">
        <v>30</v>
      </c>
      <c r="D60" s="41" t="s">
        <v>296</v>
      </c>
      <c r="E60" s="54" t="s">
        <v>19</v>
      </c>
      <c r="F60" s="40" t="s">
        <v>25</v>
      </c>
      <c r="G60" s="42">
        <v>63140</v>
      </c>
      <c r="H60" s="35">
        <v>1922.3</v>
      </c>
      <c r="I60" s="54">
        <v>202</v>
      </c>
      <c r="J60" s="54" t="s">
        <v>272</v>
      </c>
      <c r="K60" s="40" t="s">
        <v>44</v>
      </c>
      <c r="L60" s="38">
        <f t="shared" si="0"/>
        <v>3016389.4799999995</v>
      </c>
      <c r="M60" s="38">
        <v>0</v>
      </c>
      <c r="N60" s="38">
        <v>0</v>
      </c>
      <c r="O60" s="38">
        <v>1517053.64</v>
      </c>
      <c r="P60" s="38">
        <f>V60+AB60</f>
        <v>1499335.8399999999</v>
      </c>
      <c r="Q60" s="38">
        <v>0</v>
      </c>
      <c r="R60" s="38">
        <f t="shared" si="1"/>
        <v>2892285.46</v>
      </c>
      <c r="S60" s="38">
        <v>0</v>
      </c>
      <c r="T60" s="38">
        <v>0</v>
      </c>
      <c r="U60" s="38">
        <v>1452923.05</v>
      </c>
      <c r="V60" s="38">
        <v>1439362.41</v>
      </c>
      <c r="W60" s="38">
        <v>0</v>
      </c>
      <c r="X60" s="38">
        <f t="shared" si="2"/>
        <v>124104.01999999984</v>
      </c>
      <c r="Y60" s="38">
        <v>0</v>
      </c>
      <c r="Z60" s="38">
        <v>0</v>
      </c>
      <c r="AA60" s="38">
        <f t="shared" si="6"/>
        <v>64130.589999999851</v>
      </c>
      <c r="AB60" s="38">
        <v>59973.43</v>
      </c>
      <c r="AC60" s="38">
        <v>0</v>
      </c>
      <c r="AD60" s="38">
        <f t="shared" si="3"/>
        <v>0</v>
      </c>
      <c r="AE60" s="38">
        <v>0</v>
      </c>
      <c r="AF60" s="38">
        <v>0</v>
      </c>
      <c r="AG60" s="38">
        <v>0</v>
      </c>
      <c r="AH60" s="38">
        <v>0</v>
      </c>
      <c r="AI60" s="38">
        <v>0</v>
      </c>
      <c r="AJ60" s="38">
        <f t="shared" si="4"/>
        <v>3016389.48</v>
      </c>
      <c r="AK60" s="54">
        <v>2024</v>
      </c>
    </row>
    <row r="61" spans="1:37" ht="63.75" hidden="1" customHeight="1" x14ac:dyDescent="0.25">
      <c r="A61" s="54" t="s">
        <v>422</v>
      </c>
      <c r="B61" s="40" t="s">
        <v>57</v>
      </c>
      <c r="C61" s="54" t="s">
        <v>9</v>
      </c>
      <c r="D61" s="41" t="s">
        <v>297</v>
      </c>
      <c r="E61" s="54" t="s">
        <v>19</v>
      </c>
      <c r="F61" s="40" t="s">
        <v>18</v>
      </c>
      <c r="G61" s="42">
        <v>63947</v>
      </c>
      <c r="H61" s="42">
        <v>1712</v>
      </c>
      <c r="I61" s="54">
        <v>100</v>
      </c>
      <c r="J61" s="54" t="s">
        <v>274</v>
      </c>
      <c r="K61" s="40" t="s">
        <v>153</v>
      </c>
      <c r="L61" s="38">
        <f t="shared" si="0"/>
        <v>1680000</v>
      </c>
      <c r="M61" s="38">
        <v>0</v>
      </c>
      <c r="N61" s="38">
        <v>0</v>
      </c>
      <c r="O61" s="38">
        <v>1680000</v>
      </c>
      <c r="P61" s="38">
        <v>0</v>
      </c>
      <c r="Q61" s="38">
        <v>0</v>
      </c>
      <c r="R61" s="38">
        <f t="shared" si="1"/>
        <v>1608981.16</v>
      </c>
      <c r="S61" s="38">
        <v>0</v>
      </c>
      <c r="T61" s="38">
        <v>0</v>
      </c>
      <c r="U61" s="38">
        <v>1608981.16</v>
      </c>
      <c r="V61" s="38">
        <v>0</v>
      </c>
      <c r="W61" s="38">
        <v>0</v>
      </c>
      <c r="X61" s="38">
        <f t="shared" si="2"/>
        <v>71018.840000000084</v>
      </c>
      <c r="Y61" s="38">
        <v>0</v>
      </c>
      <c r="Z61" s="38">
        <v>0</v>
      </c>
      <c r="AA61" s="38">
        <f t="shared" si="6"/>
        <v>71018.840000000084</v>
      </c>
      <c r="AB61" s="38">
        <v>0</v>
      </c>
      <c r="AC61" s="38">
        <v>0</v>
      </c>
      <c r="AD61" s="38">
        <f t="shared" si="3"/>
        <v>0</v>
      </c>
      <c r="AE61" s="38">
        <v>0</v>
      </c>
      <c r="AF61" s="38">
        <v>0</v>
      </c>
      <c r="AG61" s="38">
        <v>0</v>
      </c>
      <c r="AH61" s="38">
        <v>0</v>
      </c>
      <c r="AI61" s="38">
        <v>0</v>
      </c>
      <c r="AJ61" s="38">
        <f t="shared" si="4"/>
        <v>1680000</v>
      </c>
      <c r="AK61" s="54">
        <v>2023</v>
      </c>
    </row>
    <row r="62" spans="1:37" ht="66" customHeight="1" x14ac:dyDescent="0.25">
      <c r="A62" s="54" t="s">
        <v>423</v>
      </c>
      <c r="B62" s="40" t="s">
        <v>57</v>
      </c>
      <c r="C62" s="54" t="s">
        <v>16</v>
      </c>
      <c r="D62" s="41" t="s">
        <v>298</v>
      </c>
      <c r="E62" s="54" t="s">
        <v>19</v>
      </c>
      <c r="F62" s="40" t="s">
        <v>25</v>
      </c>
      <c r="G62" s="42">
        <v>2018</v>
      </c>
      <c r="H62" s="54">
        <v>413.1</v>
      </c>
      <c r="I62" s="54">
        <v>70</v>
      </c>
      <c r="J62" s="54" t="s">
        <v>272</v>
      </c>
      <c r="K62" s="40" t="s">
        <v>44</v>
      </c>
      <c r="L62" s="38">
        <f t="shared" si="0"/>
        <v>3211425.12</v>
      </c>
      <c r="M62" s="38">
        <v>0</v>
      </c>
      <c r="N62" s="38">
        <v>0</v>
      </c>
      <c r="O62" s="38">
        <v>2248897.04</v>
      </c>
      <c r="P62" s="38">
        <f>V62+AB62</f>
        <v>962528.08</v>
      </c>
      <c r="Q62" s="38">
        <v>0</v>
      </c>
      <c r="R62" s="38">
        <f t="shared" si="1"/>
        <v>3077856.1</v>
      </c>
      <c r="S62" s="38">
        <v>0</v>
      </c>
      <c r="T62" s="38">
        <v>0</v>
      </c>
      <c r="U62" s="38">
        <v>2153829.14</v>
      </c>
      <c r="V62" s="38">
        <v>924026.96</v>
      </c>
      <c r="W62" s="38">
        <v>0</v>
      </c>
      <c r="X62" s="38">
        <f t="shared" si="2"/>
        <v>133569.0199999999</v>
      </c>
      <c r="Y62" s="38">
        <v>0</v>
      </c>
      <c r="Z62" s="38">
        <v>0</v>
      </c>
      <c r="AA62" s="38">
        <f t="shared" si="6"/>
        <v>95067.899999999907</v>
      </c>
      <c r="AB62" s="38">
        <v>38501.120000000003</v>
      </c>
      <c r="AC62" s="38">
        <v>0</v>
      </c>
      <c r="AD62" s="38">
        <f t="shared" si="3"/>
        <v>0</v>
      </c>
      <c r="AE62" s="38">
        <v>0</v>
      </c>
      <c r="AF62" s="38">
        <v>0</v>
      </c>
      <c r="AG62" s="38">
        <v>0</v>
      </c>
      <c r="AH62" s="38">
        <v>0</v>
      </c>
      <c r="AI62" s="38">
        <v>0</v>
      </c>
      <c r="AJ62" s="38">
        <f t="shared" si="4"/>
        <v>3211425.12</v>
      </c>
      <c r="AK62" s="54">
        <v>2024</v>
      </c>
    </row>
    <row r="63" spans="1:37" ht="65.25" hidden="1" customHeight="1" x14ac:dyDescent="0.25">
      <c r="A63" s="54" t="s">
        <v>424</v>
      </c>
      <c r="B63" s="40" t="s">
        <v>57</v>
      </c>
      <c r="C63" s="54" t="s">
        <v>16</v>
      </c>
      <c r="D63" s="41" t="s">
        <v>246</v>
      </c>
      <c r="E63" s="54" t="s">
        <v>19</v>
      </c>
      <c r="F63" s="40" t="s">
        <v>25</v>
      </c>
      <c r="G63" s="42">
        <v>14787</v>
      </c>
      <c r="H63" s="35">
        <v>2498.8000000000002</v>
      </c>
      <c r="I63" s="54">
        <v>150</v>
      </c>
      <c r="J63" s="54" t="s">
        <v>272</v>
      </c>
      <c r="K63" s="40" t="s">
        <v>44</v>
      </c>
      <c r="L63" s="38">
        <f t="shared" si="0"/>
        <v>41141357.729999997</v>
      </c>
      <c r="M63" s="38">
        <v>0</v>
      </c>
      <c r="N63" s="38">
        <v>0</v>
      </c>
      <c r="O63" s="38">
        <v>41141357.729999997</v>
      </c>
      <c r="P63" s="38">
        <v>0</v>
      </c>
      <c r="Q63" s="38">
        <v>0</v>
      </c>
      <c r="R63" s="38">
        <f t="shared" si="1"/>
        <v>39402184.170000002</v>
      </c>
      <c r="S63" s="38">
        <v>0</v>
      </c>
      <c r="T63" s="38">
        <v>0</v>
      </c>
      <c r="U63" s="38">
        <v>39402184.170000002</v>
      </c>
      <c r="V63" s="38">
        <v>0</v>
      </c>
      <c r="W63" s="38">
        <v>0</v>
      </c>
      <c r="X63" s="38">
        <f t="shared" si="2"/>
        <v>1739173.5599999949</v>
      </c>
      <c r="Y63" s="38">
        <v>0</v>
      </c>
      <c r="Z63" s="38">
        <v>0</v>
      </c>
      <c r="AA63" s="38">
        <f t="shared" si="6"/>
        <v>1739173.5599999949</v>
      </c>
      <c r="AB63" s="38">
        <v>0</v>
      </c>
      <c r="AC63" s="38">
        <v>0</v>
      </c>
      <c r="AD63" s="38">
        <f t="shared" si="3"/>
        <v>0</v>
      </c>
      <c r="AE63" s="38">
        <v>0</v>
      </c>
      <c r="AF63" s="38">
        <v>0</v>
      </c>
      <c r="AG63" s="38">
        <v>0</v>
      </c>
      <c r="AH63" s="38">
        <v>0</v>
      </c>
      <c r="AI63" s="38">
        <v>0</v>
      </c>
      <c r="AJ63" s="38">
        <f t="shared" si="4"/>
        <v>41141357.729999997</v>
      </c>
      <c r="AK63" s="54">
        <v>2023</v>
      </c>
    </row>
    <row r="64" spans="1:37" ht="68.25" hidden="1" customHeight="1" x14ac:dyDescent="0.25">
      <c r="A64" s="54" t="s">
        <v>425</v>
      </c>
      <c r="B64" s="40" t="s">
        <v>57</v>
      </c>
      <c r="C64" s="54" t="s">
        <v>16</v>
      </c>
      <c r="D64" s="41" t="s">
        <v>299</v>
      </c>
      <c r="E64" s="54" t="s">
        <v>19</v>
      </c>
      <c r="F64" s="40" t="s">
        <v>25</v>
      </c>
      <c r="G64" s="42">
        <v>3967</v>
      </c>
      <c r="H64" s="54">
        <v>154.4</v>
      </c>
      <c r="I64" s="54">
        <v>27</v>
      </c>
      <c r="J64" s="54" t="s">
        <v>272</v>
      </c>
      <c r="K64" s="40" t="s">
        <v>44</v>
      </c>
      <c r="L64" s="38">
        <f t="shared" si="0"/>
        <v>2017500</v>
      </c>
      <c r="M64" s="38">
        <v>0</v>
      </c>
      <c r="N64" s="38">
        <v>0</v>
      </c>
      <c r="O64" s="38">
        <v>2017500</v>
      </c>
      <c r="P64" s="38">
        <v>0</v>
      </c>
      <c r="Q64" s="38">
        <v>0</v>
      </c>
      <c r="R64" s="38">
        <f t="shared" si="1"/>
        <v>1932213.98</v>
      </c>
      <c r="S64" s="38">
        <v>0</v>
      </c>
      <c r="T64" s="38">
        <v>0</v>
      </c>
      <c r="U64" s="38">
        <v>1932213.98</v>
      </c>
      <c r="V64" s="38">
        <v>0</v>
      </c>
      <c r="W64" s="38">
        <v>0</v>
      </c>
      <c r="X64" s="38">
        <f t="shared" si="2"/>
        <v>85286.020000000019</v>
      </c>
      <c r="Y64" s="38">
        <v>0</v>
      </c>
      <c r="Z64" s="38">
        <v>0</v>
      </c>
      <c r="AA64" s="38">
        <f t="shared" si="6"/>
        <v>85286.020000000019</v>
      </c>
      <c r="AB64" s="38">
        <v>0</v>
      </c>
      <c r="AC64" s="38">
        <v>0</v>
      </c>
      <c r="AD64" s="38">
        <f t="shared" si="3"/>
        <v>0</v>
      </c>
      <c r="AE64" s="38">
        <v>0</v>
      </c>
      <c r="AF64" s="38">
        <v>0</v>
      </c>
      <c r="AG64" s="38">
        <v>0</v>
      </c>
      <c r="AH64" s="38">
        <v>0</v>
      </c>
      <c r="AI64" s="38">
        <v>0</v>
      </c>
      <c r="AJ64" s="38">
        <f t="shared" si="4"/>
        <v>2017500</v>
      </c>
      <c r="AK64" s="54">
        <v>2023</v>
      </c>
    </row>
    <row r="65" spans="1:37" ht="68.25" hidden="1" customHeight="1" x14ac:dyDescent="0.25">
      <c r="A65" s="54" t="s">
        <v>426</v>
      </c>
      <c r="B65" s="40" t="s">
        <v>57</v>
      </c>
      <c r="C65" s="54" t="s">
        <v>16</v>
      </c>
      <c r="D65" s="41" t="s">
        <v>300</v>
      </c>
      <c r="E65" s="54" t="s">
        <v>19</v>
      </c>
      <c r="F65" s="40" t="s">
        <v>25</v>
      </c>
      <c r="G65" s="42">
        <v>21432</v>
      </c>
      <c r="H65" s="35">
        <v>1128.0999999999999</v>
      </c>
      <c r="I65" s="54">
        <v>200</v>
      </c>
      <c r="J65" s="54" t="s">
        <v>272</v>
      </c>
      <c r="K65" s="40" t="s">
        <v>44</v>
      </c>
      <c r="L65" s="38">
        <f t="shared" si="0"/>
        <v>1575000</v>
      </c>
      <c r="M65" s="38">
        <v>0</v>
      </c>
      <c r="N65" s="38">
        <v>0</v>
      </c>
      <c r="O65" s="38">
        <v>1575000</v>
      </c>
      <c r="P65" s="38">
        <v>0</v>
      </c>
      <c r="Q65" s="38">
        <v>0</v>
      </c>
      <c r="R65" s="38">
        <f t="shared" si="1"/>
        <v>1508419.84</v>
      </c>
      <c r="S65" s="38">
        <v>0</v>
      </c>
      <c r="T65" s="38">
        <v>0</v>
      </c>
      <c r="U65" s="38">
        <v>1508419.84</v>
      </c>
      <c r="V65" s="38">
        <v>0</v>
      </c>
      <c r="W65" s="38">
        <v>0</v>
      </c>
      <c r="X65" s="38">
        <f t="shared" si="2"/>
        <v>66580.159999999916</v>
      </c>
      <c r="Y65" s="38">
        <v>0</v>
      </c>
      <c r="Z65" s="38">
        <v>0</v>
      </c>
      <c r="AA65" s="38">
        <f t="shared" si="6"/>
        <v>66580.159999999916</v>
      </c>
      <c r="AB65" s="38">
        <v>0</v>
      </c>
      <c r="AC65" s="38">
        <v>0</v>
      </c>
      <c r="AD65" s="38">
        <f t="shared" si="3"/>
        <v>0</v>
      </c>
      <c r="AE65" s="38">
        <v>0</v>
      </c>
      <c r="AF65" s="38">
        <v>0</v>
      </c>
      <c r="AG65" s="38">
        <v>0</v>
      </c>
      <c r="AH65" s="38">
        <v>0</v>
      </c>
      <c r="AI65" s="38">
        <v>0</v>
      </c>
      <c r="AJ65" s="38">
        <f t="shared" si="4"/>
        <v>1575000</v>
      </c>
      <c r="AK65" s="54">
        <v>2023</v>
      </c>
    </row>
    <row r="66" spans="1:37" ht="78" hidden="1" customHeight="1" x14ac:dyDescent="0.25">
      <c r="A66" s="54" t="s">
        <v>427</v>
      </c>
      <c r="B66" s="40" t="s">
        <v>57</v>
      </c>
      <c r="C66" s="54" t="s">
        <v>16</v>
      </c>
      <c r="D66" s="41" t="s">
        <v>301</v>
      </c>
      <c r="E66" s="54" t="s">
        <v>19</v>
      </c>
      <c r="F66" s="40" t="s">
        <v>18</v>
      </c>
      <c r="G66" s="42">
        <v>4211</v>
      </c>
      <c r="H66" s="54">
        <v>214</v>
      </c>
      <c r="I66" s="54">
        <v>55</v>
      </c>
      <c r="J66" s="54" t="s">
        <v>272</v>
      </c>
      <c r="K66" s="40" t="s">
        <v>35</v>
      </c>
      <c r="L66" s="38">
        <f t="shared" si="0"/>
        <v>2000000</v>
      </c>
      <c r="M66" s="38">
        <v>0</v>
      </c>
      <c r="N66" s="38">
        <v>0</v>
      </c>
      <c r="O66" s="38">
        <v>0</v>
      </c>
      <c r="P66" s="38">
        <v>0</v>
      </c>
      <c r="Q66" s="38">
        <v>2000000</v>
      </c>
      <c r="R66" s="38">
        <f t="shared" si="1"/>
        <v>1915400</v>
      </c>
      <c r="S66" s="38">
        <v>0</v>
      </c>
      <c r="T66" s="38">
        <v>0</v>
      </c>
      <c r="U66" s="38">
        <v>0</v>
      </c>
      <c r="V66" s="38">
        <v>0</v>
      </c>
      <c r="W66" s="38">
        <v>1915400</v>
      </c>
      <c r="X66" s="38">
        <f t="shared" si="2"/>
        <v>84600</v>
      </c>
      <c r="Y66" s="38">
        <v>0</v>
      </c>
      <c r="Z66" s="38">
        <v>0</v>
      </c>
      <c r="AA66" s="38">
        <v>0</v>
      </c>
      <c r="AB66" s="38">
        <v>0</v>
      </c>
      <c r="AC66" s="38">
        <f>Q66-W66</f>
        <v>84600</v>
      </c>
      <c r="AD66" s="38">
        <f t="shared" si="3"/>
        <v>0</v>
      </c>
      <c r="AE66" s="38">
        <v>0</v>
      </c>
      <c r="AF66" s="38">
        <v>0</v>
      </c>
      <c r="AG66" s="38">
        <v>0</v>
      </c>
      <c r="AH66" s="38">
        <v>0</v>
      </c>
      <c r="AI66" s="38">
        <v>0</v>
      </c>
      <c r="AJ66" s="38">
        <f t="shared" si="4"/>
        <v>2000000</v>
      </c>
      <c r="AK66" s="54">
        <v>2025</v>
      </c>
    </row>
    <row r="67" spans="1:37" ht="70.5" hidden="1" customHeight="1" x14ac:dyDescent="0.25">
      <c r="A67" s="54" t="s">
        <v>428</v>
      </c>
      <c r="B67" s="40" t="s">
        <v>57</v>
      </c>
      <c r="C67" s="54" t="s">
        <v>20</v>
      </c>
      <c r="D67" s="41" t="s">
        <v>302</v>
      </c>
      <c r="E67" s="54" t="s">
        <v>19</v>
      </c>
      <c r="F67" s="40" t="s">
        <v>25</v>
      </c>
      <c r="G67" s="54">
        <v>336</v>
      </c>
      <c r="H67" s="54">
        <v>122.2</v>
      </c>
      <c r="I67" s="54">
        <v>16.5</v>
      </c>
      <c r="J67" s="54" t="s">
        <v>272</v>
      </c>
      <c r="K67" s="40" t="s">
        <v>44</v>
      </c>
      <c r="L67" s="38">
        <f t="shared" si="0"/>
        <v>1575000</v>
      </c>
      <c r="M67" s="38">
        <v>0</v>
      </c>
      <c r="N67" s="38">
        <v>0</v>
      </c>
      <c r="O67" s="38">
        <v>1575000</v>
      </c>
      <c r="P67" s="38">
        <v>0</v>
      </c>
      <c r="Q67" s="38">
        <v>0</v>
      </c>
      <c r="R67" s="38">
        <f t="shared" si="1"/>
        <v>1508419.84</v>
      </c>
      <c r="S67" s="38">
        <v>0</v>
      </c>
      <c r="T67" s="38">
        <v>0</v>
      </c>
      <c r="U67" s="38">
        <v>1508419.84</v>
      </c>
      <c r="V67" s="38">
        <v>0</v>
      </c>
      <c r="W67" s="38">
        <v>0</v>
      </c>
      <c r="X67" s="38">
        <f t="shared" si="2"/>
        <v>66580.159999999916</v>
      </c>
      <c r="Y67" s="38">
        <v>0</v>
      </c>
      <c r="Z67" s="38">
        <v>0</v>
      </c>
      <c r="AA67" s="38">
        <f>O67-U67</f>
        <v>66580.159999999916</v>
      </c>
      <c r="AB67" s="38">
        <v>0</v>
      </c>
      <c r="AC67" s="38">
        <v>0</v>
      </c>
      <c r="AD67" s="38">
        <f t="shared" si="3"/>
        <v>0</v>
      </c>
      <c r="AE67" s="38">
        <v>0</v>
      </c>
      <c r="AF67" s="38">
        <v>0</v>
      </c>
      <c r="AG67" s="38">
        <v>0</v>
      </c>
      <c r="AH67" s="38">
        <v>0</v>
      </c>
      <c r="AI67" s="38">
        <v>0</v>
      </c>
      <c r="AJ67" s="38">
        <f t="shared" si="4"/>
        <v>1575000</v>
      </c>
      <c r="AK67" s="54">
        <v>2023</v>
      </c>
    </row>
    <row r="68" spans="1:37" ht="68.25" hidden="1" customHeight="1" x14ac:dyDescent="0.25">
      <c r="A68" s="54" t="s">
        <v>429</v>
      </c>
      <c r="B68" s="40" t="s">
        <v>57</v>
      </c>
      <c r="C68" s="54" t="s">
        <v>20</v>
      </c>
      <c r="D68" s="41" t="s">
        <v>303</v>
      </c>
      <c r="E68" s="54" t="s">
        <v>19</v>
      </c>
      <c r="F68" s="40" t="s">
        <v>25</v>
      </c>
      <c r="G68" s="54">
        <v>741</v>
      </c>
      <c r="H68" s="54">
        <v>70.900000000000006</v>
      </c>
      <c r="I68" s="54">
        <v>11.1</v>
      </c>
      <c r="J68" s="54" t="s">
        <v>272</v>
      </c>
      <c r="K68" s="40" t="s">
        <v>44</v>
      </c>
      <c r="L68" s="38">
        <f t="shared" si="0"/>
        <v>1558596.84</v>
      </c>
      <c r="M68" s="38">
        <v>1558596.84</v>
      </c>
      <c r="N68" s="38">
        <v>0</v>
      </c>
      <c r="O68" s="38">
        <v>0</v>
      </c>
      <c r="P68" s="38">
        <v>0</v>
      </c>
      <c r="Q68" s="38">
        <v>0</v>
      </c>
      <c r="R68" s="38">
        <f t="shared" si="1"/>
        <v>1492710.17</v>
      </c>
      <c r="S68" s="38">
        <v>1492710.17</v>
      </c>
      <c r="T68" s="38">
        <v>0</v>
      </c>
      <c r="U68" s="38">
        <v>0</v>
      </c>
      <c r="V68" s="38">
        <v>0</v>
      </c>
      <c r="W68" s="38">
        <v>0</v>
      </c>
      <c r="X68" s="38">
        <f t="shared" si="2"/>
        <v>65886.670000000158</v>
      </c>
      <c r="Y68" s="38">
        <v>65886.670000000158</v>
      </c>
      <c r="Z68" s="38">
        <v>0</v>
      </c>
      <c r="AA68" s="38">
        <v>0</v>
      </c>
      <c r="AB68" s="38">
        <v>0</v>
      </c>
      <c r="AC68" s="38">
        <v>0</v>
      </c>
      <c r="AD68" s="38">
        <f t="shared" si="3"/>
        <v>0</v>
      </c>
      <c r="AE68" s="38">
        <v>0</v>
      </c>
      <c r="AF68" s="38">
        <v>0</v>
      </c>
      <c r="AG68" s="38">
        <v>0</v>
      </c>
      <c r="AH68" s="38">
        <v>0</v>
      </c>
      <c r="AI68" s="38">
        <v>0</v>
      </c>
      <c r="AJ68" s="38">
        <f t="shared" si="4"/>
        <v>1558596.84</v>
      </c>
      <c r="AK68" s="54">
        <v>2021</v>
      </c>
    </row>
    <row r="69" spans="1:37" ht="84" customHeight="1" x14ac:dyDescent="0.25">
      <c r="A69" s="54" t="s">
        <v>430</v>
      </c>
      <c r="B69" s="40" t="s">
        <v>57</v>
      </c>
      <c r="C69" s="54" t="s">
        <v>20</v>
      </c>
      <c r="D69" s="41" t="s">
        <v>247</v>
      </c>
      <c r="E69" s="54" t="s">
        <v>19</v>
      </c>
      <c r="F69" s="40" t="s">
        <v>18</v>
      </c>
      <c r="G69" s="54">
        <v>476</v>
      </c>
      <c r="H69" s="54">
        <v>81.599999999999994</v>
      </c>
      <c r="I69" s="54">
        <v>15.1</v>
      </c>
      <c r="J69" s="54" t="s">
        <v>272</v>
      </c>
      <c r="K69" s="40" t="s">
        <v>44</v>
      </c>
      <c r="L69" s="38">
        <f t="shared" si="0"/>
        <v>1039329.55</v>
      </c>
      <c r="M69" s="38">
        <v>0</v>
      </c>
      <c r="N69" s="38">
        <v>0</v>
      </c>
      <c r="O69" s="38">
        <v>0</v>
      </c>
      <c r="P69" s="38">
        <f>V69+AB69</f>
        <v>1039329.55</v>
      </c>
      <c r="Q69" s="38">
        <v>0</v>
      </c>
      <c r="R69" s="38">
        <f t="shared" si="1"/>
        <v>995365.91</v>
      </c>
      <c r="S69" s="38">
        <v>0</v>
      </c>
      <c r="T69" s="38">
        <v>0</v>
      </c>
      <c r="U69" s="38">
        <v>0</v>
      </c>
      <c r="V69" s="38">
        <v>995365.91</v>
      </c>
      <c r="W69" s="38">
        <v>0</v>
      </c>
      <c r="X69" s="38">
        <f t="shared" si="2"/>
        <v>43963.64</v>
      </c>
      <c r="Y69" s="38">
        <v>0</v>
      </c>
      <c r="Z69" s="38">
        <v>0</v>
      </c>
      <c r="AA69" s="38">
        <v>0</v>
      </c>
      <c r="AB69" s="38">
        <v>43963.64</v>
      </c>
      <c r="AC69" s="38">
        <v>0</v>
      </c>
      <c r="AD69" s="38">
        <f t="shared" si="3"/>
        <v>0</v>
      </c>
      <c r="AE69" s="38">
        <v>0</v>
      </c>
      <c r="AF69" s="38">
        <v>0</v>
      </c>
      <c r="AG69" s="38">
        <v>0</v>
      </c>
      <c r="AH69" s="38">
        <v>0</v>
      </c>
      <c r="AI69" s="38">
        <v>0</v>
      </c>
      <c r="AJ69" s="38">
        <f t="shared" si="4"/>
        <v>1039329.55</v>
      </c>
      <c r="AK69" s="54">
        <v>2024</v>
      </c>
    </row>
    <row r="70" spans="1:37" ht="138" hidden="1" customHeight="1" x14ac:dyDescent="0.25">
      <c r="A70" s="54" t="s">
        <v>431</v>
      </c>
      <c r="B70" s="40" t="s">
        <v>57</v>
      </c>
      <c r="C70" s="54" t="s">
        <v>20</v>
      </c>
      <c r="D70" s="41" t="s">
        <v>248</v>
      </c>
      <c r="E70" s="54" t="s">
        <v>19</v>
      </c>
      <c r="F70" s="40" t="s">
        <v>18</v>
      </c>
      <c r="G70" s="42">
        <v>2075</v>
      </c>
      <c r="H70" s="54">
        <v>63.2</v>
      </c>
      <c r="I70" s="54">
        <v>9.1</v>
      </c>
      <c r="J70" s="54" t="s">
        <v>272</v>
      </c>
      <c r="K70" s="40" t="s">
        <v>561</v>
      </c>
      <c r="L70" s="38">
        <f t="shared" si="0"/>
        <v>1575000</v>
      </c>
      <c r="M70" s="38">
        <v>0</v>
      </c>
      <c r="N70" s="38">
        <v>0</v>
      </c>
      <c r="O70" s="38">
        <v>0</v>
      </c>
      <c r="P70" s="38">
        <v>0</v>
      </c>
      <c r="Q70" s="38">
        <v>1575000</v>
      </c>
      <c r="R70" s="38">
        <f t="shared" si="1"/>
        <v>1508380</v>
      </c>
      <c r="S70" s="38">
        <v>0</v>
      </c>
      <c r="T70" s="38">
        <v>0</v>
      </c>
      <c r="U70" s="38">
        <v>0</v>
      </c>
      <c r="V70" s="38">
        <v>0</v>
      </c>
      <c r="W70" s="38">
        <v>1508380</v>
      </c>
      <c r="X70" s="38">
        <f t="shared" si="2"/>
        <v>66620</v>
      </c>
      <c r="Y70" s="38">
        <v>0</v>
      </c>
      <c r="Z70" s="38">
        <v>0</v>
      </c>
      <c r="AA70" s="38">
        <v>0</v>
      </c>
      <c r="AB70" s="38">
        <v>0</v>
      </c>
      <c r="AC70" s="38">
        <f>Q70-W70</f>
        <v>66620</v>
      </c>
      <c r="AD70" s="38">
        <f t="shared" si="3"/>
        <v>0</v>
      </c>
      <c r="AE70" s="38">
        <v>0</v>
      </c>
      <c r="AF70" s="38">
        <v>0</v>
      </c>
      <c r="AG70" s="38">
        <v>0</v>
      </c>
      <c r="AH70" s="38">
        <v>0</v>
      </c>
      <c r="AI70" s="38">
        <v>0</v>
      </c>
      <c r="AJ70" s="38">
        <f t="shared" si="4"/>
        <v>1575000</v>
      </c>
      <c r="AK70" s="54">
        <v>2025</v>
      </c>
    </row>
    <row r="71" spans="1:37" ht="141.75" hidden="1" customHeight="1" x14ac:dyDescent="0.25">
      <c r="A71" s="54" t="s">
        <v>432</v>
      </c>
      <c r="B71" s="40" t="s">
        <v>57</v>
      </c>
      <c r="C71" s="54" t="s">
        <v>20</v>
      </c>
      <c r="D71" s="41" t="s">
        <v>249</v>
      </c>
      <c r="E71" s="54" t="s">
        <v>19</v>
      </c>
      <c r="F71" s="40" t="s">
        <v>18</v>
      </c>
      <c r="G71" s="42">
        <v>2978</v>
      </c>
      <c r="H71" s="54">
        <v>66</v>
      </c>
      <c r="I71" s="54">
        <v>11.1</v>
      </c>
      <c r="J71" s="54" t="s">
        <v>272</v>
      </c>
      <c r="K71" s="40" t="s">
        <v>561</v>
      </c>
      <c r="L71" s="38">
        <f t="shared" si="0"/>
        <v>1525000</v>
      </c>
      <c r="M71" s="38">
        <v>0</v>
      </c>
      <c r="N71" s="38">
        <v>0</v>
      </c>
      <c r="O71" s="38">
        <v>0</v>
      </c>
      <c r="P71" s="38">
        <v>0</v>
      </c>
      <c r="Q71" s="38">
        <v>1525000</v>
      </c>
      <c r="R71" s="38">
        <f t="shared" si="1"/>
        <v>1460500</v>
      </c>
      <c r="S71" s="38">
        <v>0</v>
      </c>
      <c r="T71" s="38">
        <v>0</v>
      </c>
      <c r="U71" s="38">
        <v>0</v>
      </c>
      <c r="V71" s="38">
        <v>0</v>
      </c>
      <c r="W71" s="38">
        <v>1460500</v>
      </c>
      <c r="X71" s="38">
        <f t="shared" si="2"/>
        <v>64500</v>
      </c>
      <c r="Y71" s="38">
        <v>0</v>
      </c>
      <c r="Z71" s="38">
        <v>0</v>
      </c>
      <c r="AA71" s="38">
        <v>0</v>
      </c>
      <c r="AB71" s="38">
        <v>0</v>
      </c>
      <c r="AC71" s="38">
        <f>Q71-W71</f>
        <v>64500</v>
      </c>
      <c r="AD71" s="38">
        <f t="shared" si="3"/>
        <v>0</v>
      </c>
      <c r="AE71" s="38">
        <v>0</v>
      </c>
      <c r="AF71" s="38">
        <v>0</v>
      </c>
      <c r="AG71" s="38">
        <v>0</v>
      </c>
      <c r="AH71" s="38">
        <v>0</v>
      </c>
      <c r="AI71" s="38">
        <v>0</v>
      </c>
      <c r="AJ71" s="38">
        <f t="shared" si="4"/>
        <v>1525000</v>
      </c>
      <c r="AK71" s="54">
        <v>2025</v>
      </c>
    </row>
    <row r="72" spans="1:37" ht="132.75" hidden="1" customHeight="1" x14ac:dyDescent="0.25">
      <c r="A72" s="54" t="s">
        <v>433</v>
      </c>
      <c r="B72" s="40" t="s">
        <v>57</v>
      </c>
      <c r="C72" s="54" t="s">
        <v>20</v>
      </c>
      <c r="D72" s="41" t="s">
        <v>58</v>
      </c>
      <c r="E72" s="54" t="s">
        <v>19</v>
      </c>
      <c r="F72" s="40" t="s">
        <v>18</v>
      </c>
      <c r="G72" s="54">
        <v>839</v>
      </c>
      <c r="H72" s="54">
        <v>69.599999999999994</v>
      </c>
      <c r="I72" s="54">
        <v>9.9</v>
      </c>
      <c r="J72" s="54" t="s">
        <v>272</v>
      </c>
      <c r="K72" s="40" t="s">
        <v>561</v>
      </c>
      <c r="L72" s="38">
        <f t="shared" si="0"/>
        <v>1681450</v>
      </c>
      <c r="M72" s="38">
        <v>0</v>
      </c>
      <c r="N72" s="38">
        <v>0</v>
      </c>
      <c r="O72" s="38">
        <v>0</v>
      </c>
      <c r="P72" s="38">
        <v>0</v>
      </c>
      <c r="Q72" s="38">
        <v>1681450</v>
      </c>
      <c r="R72" s="38">
        <f t="shared" si="1"/>
        <v>1610330</v>
      </c>
      <c r="S72" s="38">
        <v>0</v>
      </c>
      <c r="T72" s="38">
        <v>0</v>
      </c>
      <c r="U72" s="38">
        <v>0</v>
      </c>
      <c r="V72" s="38">
        <v>0</v>
      </c>
      <c r="W72" s="38">
        <v>1610330</v>
      </c>
      <c r="X72" s="38">
        <f t="shared" si="2"/>
        <v>71120</v>
      </c>
      <c r="Y72" s="38">
        <v>0</v>
      </c>
      <c r="Z72" s="38">
        <v>0</v>
      </c>
      <c r="AA72" s="38">
        <v>0</v>
      </c>
      <c r="AB72" s="38">
        <v>0</v>
      </c>
      <c r="AC72" s="38">
        <f>Q72-W72</f>
        <v>71120</v>
      </c>
      <c r="AD72" s="38">
        <f t="shared" si="3"/>
        <v>0</v>
      </c>
      <c r="AE72" s="38">
        <v>0</v>
      </c>
      <c r="AF72" s="38">
        <v>0</v>
      </c>
      <c r="AG72" s="38">
        <v>0</v>
      </c>
      <c r="AH72" s="38">
        <v>0</v>
      </c>
      <c r="AI72" s="38">
        <v>0</v>
      </c>
      <c r="AJ72" s="38">
        <f t="shared" si="4"/>
        <v>1681450</v>
      </c>
      <c r="AK72" s="54">
        <v>2025</v>
      </c>
    </row>
    <row r="73" spans="1:37" ht="75.75" customHeight="1" x14ac:dyDescent="0.25">
      <c r="A73" s="54" t="s">
        <v>434</v>
      </c>
      <c r="B73" s="40" t="s">
        <v>57</v>
      </c>
      <c r="C73" s="54" t="s">
        <v>20</v>
      </c>
      <c r="D73" s="41" t="s">
        <v>250</v>
      </c>
      <c r="E73" s="54" t="s">
        <v>19</v>
      </c>
      <c r="F73" s="40" t="s">
        <v>18</v>
      </c>
      <c r="G73" s="54">
        <v>619</v>
      </c>
      <c r="H73" s="54">
        <v>68.099999999999994</v>
      </c>
      <c r="I73" s="54">
        <v>10</v>
      </c>
      <c r="J73" s="54" t="s">
        <v>272</v>
      </c>
      <c r="K73" s="40" t="s">
        <v>59</v>
      </c>
      <c r="L73" s="38">
        <f t="shared" si="0"/>
        <v>1573487.44</v>
      </c>
      <c r="M73" s="38">
        <v>0</v>
      </c>
      <c r="N73" s="38">
        <v>0</v>
      </c>
      <c r="O73" s="38">
        <v>0</v>
      </c>
      <c r="P73" s="38">
        <f>V73+AB73</f>
        <v>1573487.44</v>
      </c>
      <c r="Q73" s="38">
        <v>0</v>
      </c>
      <c r="R73" s="38">
        <f t="shared" si="1"/>
        <v>1510547.94</v>
      </c>
      <c r="S73" s="38">
        <v>0</v>
      </c>
      <c r="T73" s="38">
        <v>0</v>
      </c>
      <c r="U73" s="38">
        <v>0</v>
      </c>
      <c r="V73" s="38">
        <v>1510547.94</v>
      </c>
      <c r="W73" s="38">
        <v>0</v>
      </c>
      <c r="X73" s="38">
        <f t="shared" si="2"/>
        <v>62939.5</v>
      </c>
      <c r="Y73" s="38">
        <v>0</v>
      </c>
      <c r="Z73" s="38">
        <v>0</v>
      </c>
      <c r="AA73" s="38">
        <v>0</v>
      </c>
      <c r="AB73" s="38">
        <v>62939.5</v>
      </c>
      <c r="AC73" s="38">
        <v>0</v>
      </c>
      <c r="AD73" s="38">
        <f t="shared" si="3"/>
        <v>0</v>
      </c>
      <c r="AE73" s="38">
        <v>0</v>
      </c>
      <c r="AF73" s="38">
        <v>0</v>
      </c>
      <c r="AG73" s="38">
        <v>0</v>
      </c>
      <c r="AH73" s="38">
        <v>0</v>
      </c>
      <c r="AI73" s="38">
        <v>0</v>
      </c>
      <c r="AJ73" s="38">
        <f t="shared" si="4"/>
        <v>1573487.44</v>
      </c>
      <c r="AK73" s="54">
        <v>2024</v>
      </c>
    </row>
    <row r="74" spans="1:37" ht="135.75" hidden="1" customHeight="1" x14ac:dyDescent="0.25">
      <c r="A74" s="54" t="s">
        <v>435</v>
      </c>
      <c r="B74" s="40" t="s">
        <v>57</v>
      </c>
      <c r="C74" s="54" t="s">
        <v>20</v>
      </c>
      <c r="D74" s="41" t="s">
        <v>251</v>
      </c>
      <c r="E74" s="54" t="s">
        <v>19</v>
      </c>
      <c r="F74" s="40" t="s">
        <v>18</v>
      </c>
      <c r="G74" s="54">
        <v>396</v>
      </c>
      <c r="H74" s="54">
        <v>71.3</v>
      </c>
      <c r="I74" s="54">
        <v>10</v>
      </c>
      <c r="J74" s="54" t="s">
        <v>272</v>
      </c>
      <c r="K74" s="40" t="s">
        <v>561</v>
      </c>
      <c r="L74" s="38">
        <f t="shared" si="0"/>
        <v>2500000</v>
      </c>
      <c r="M74" s="38">
        <v>0</v>
      </c>
      <c r="N74" s="38">
        <v>0</v>
      </c>
      <c r="O74" s="38">
        <v>0</v>
      </c>
      <c r="P74" s="38">
        <v>0</v>
      </c>
      <c r="Q74" s="38">
        <v>2500000</v>
      </c>
      <c r="R74" s="38">
        <f t="shared" si="1"/>
        <v>2394240</v>
      </c>
      <c r="S74" s="38">
        <v>0</v>
      </c>
      <c r="T74" s="38">
        <v>0</v>
      </c>
      <c r="U74" s="38">
        <v>0</v>
      </c>
      <c r="V74" s="38">
        <v>0</v>
      </c>
      <c r="W74" s="38">
        <v>2394240</v>
      </c>
      <c r="X74" s="38">
        <f t="shared" si="2"/>
        <v>105760</v>
      </c>
      <c r="Y74" s="38">
        <v>0</v>
      </c>
      <c r="Z74" s="38">
        <v>0</v>
      </c>
      <c r="AA74" s="38">
        <v>0</v>
      </c>
      <c r="AB74" s="38">
        <v>0</v>
      </c>
      <c r="AC74" s="38">
        <f>Q74-W74</f>
        <v>105760</v>
      </c>
      <c r="AD74" s="38">
        <f t="shared" si="3"/>
        <v>0</v>
      </c>
      <c r="AE74" s="38">
        <v>0</v>
      </c>
      <c r="AF74" s="38">
        <v>0</v>
      </c>
      <c r="AG74" s="38">
        <v>0</v>
      </c>
      <c r="AH74" s="38">
        <v>0</v>
      </c>
      <c r="AI74" s="38">
        <v>0</v>
      </c>
      <c r="AJ74" s="38">
        <f t="shared" si="4"/>
        <v>2500000</v>
      </c>
      <c r="AK74" s="54">
        <v>2025</v>
      </c>
    </row>
    <row r="75" spans="1:37" ht="59.25" hidden="1" customHeight="1" x14ac:dyDescent="0.25">
      <c r="A75" s="54" t="s">
        <v>436</v>
      </c>
      <c r="B75" s="40" t="s">
        <v>60</v>
      </c>
      <c r="C75" s="54" t="s">
        <v>30</v>
      </c>
      <c r="D75" s="41" t="s">
        <v>304</v>
      </c>
      <c r="E75" s="54" t="s">
        <v>19</v>
      </c>
      <c r="F75" s="40" t="s">
        <v>18</v>
      </c>
      <c r="G75" s="42">
        <v>8951</v>
      </c>
      <c r="H75" s="54">
        <v>451.4</v>
      </c>
      <c r="I75" s="54">
        <v>240</v>
      </c>
      <c r="J75" s="54" t="s">
        <v>272</v>
      </c>
      <c r="K75" s="40" t="s">
        <v>61</v>
      </c>
      <c r="L75" s="38">
        <f t="shared" si="0"/>
        <v>3166601.8</v>
      </c>
      <c r="M75" s="38">
        <v>3166601.8</v>
      </c>
      <c r="N75" s="38">
        <v>0</v>
      </c>
      <c r="O75" s="38">
        <v>0</v>
      </c>
      <c r="P75" s="38">
        <v>0</v>
      </c>
      <c r="Q75" s="38">
        <v>0</v>
      </c>
      <c r="R75" s="38">
        <f t="shared" si="1"/>
        <v>3032739.38</v>
      </c>
      <c r="S75" s="38">
        <v>3032739.38</v>
      </c>
      <c r="T75" s="38">
        <v>0</v>
      </c>
      <c r="U75" s="38">
        <v>0</v>
      </c>
      <c r="V75" s="38">
        <v>0</v>
      </c>
      <c r="W75" s="38">
        <v>0</v>
      </c>
      <c r="X75" s="38">
        <f t="shared" si="2"/>
        <v>133862.41999999993</v>
      </c>
      <c r="Y75" s="38">
        <v>133862.41999999993</v>
      </c>
      <c r="Z75" s="38">
        <v>0</v>
      </c>
      <c r="AA75" s="38">
        <v>0</v>
      </c>
      <c r="AB75" s="38">
        <v>0</v>
      </c>
      <c r="AC75" s="38">
        <v>0</v>
      </c>
      <c r="AD75" s="38">
        <f t="shared" si="3"/>
        <v>0</v>
      </c>
      <c r="AE75" s="38">
        <v>0</v>
      </c>
      <c r="AF75" s="38">
        <v>0</v>
      </c>
      <c r="AG75" s="38">
        <v>0</v>
      </c>
      <c r="AH75" s="38">
        <v>0</v>
      </c>
      <c r="AI75" s="38">
        <v>0</v>
      </c>
      <c r="AJ75" s="38">
        <f t="shared" si="4"/>
        <v>3166601.8</v>
      </c>
      <c r="AK75" s="54">
        <v>2021</v>
      </c>
    </row>
    <row r="76" spans="1:37" ht="126" hidden="1" customHeight="1" x14ac:dyDescent="0.25">
      <c r="A76" s="54" t="s">
        <v>437</v>
      </c>
      <c r="B76" s="40" t="s">
        <v>60</v>
      </c>
      <c r="C76" s="54" t="s">
        <v>30</v>
      </c>
      <c r="D76" s="41" t="s">
        <v>199</v>
      </c>
      <c r="E76" s="54" t="s">
        <v>62</v>
      </c>
      <c r="F76" s="40" t="s">
        <v>25</v>
      </c>
      <c r="G76" s="42">
        <v>11241</v>
      </c>
      <c r="H76" s="54">
        <v>306.74</v>
      </c>
      <c r="I76" s="54">
        <v>750</v>
      </c>
      <c r="J76" s="54" t="s">
        <v>272</v>
      </c>
      <c r="K76" s="40" t="s">
        <v>337</v>
      </c>
      <c r="L76" s="38">
        <f t="shared" si="0"/>
        <v>9379153.5999999996</v>
      </c>
      <c r="M76" s="38">
        <v>8139153.5999999996</v>
      </c>
      <c r="N76" s="38">
        <v>1240000</v>
      </c>
      <c r="O76" s="38">
        <v>0</v>
      </c>
      <c r="P76" s="38">
        <v>0</v>
      </c>
      <c r="Q76" s="38">
        <v>0</v>
      </c>
      <c r="R76" s="38">
        <f t="shared" si="1"/>
        <v>8982665.4900000002</v>
      </c>
      <c r="S76" s="38">
        <v>7795084.7700000005</v>
      </c>
      <c r="T76" s="38">
        <v>1187580.72</v>
      </c>
      <c r="U76" s="38">
        <v>0</v>
      </c>
      <c r="V76" s="38">
        <v>0</v>
      </c>
      <c r="W76" s="38">
        <v>0</v>
      </c>
      <c r="X76" s="38">
        <f t="shared" si="2"/>
        <v>396488.10999999917</v>
      </c>
      <c r="Y76" s="38">
        <v>344068.82999999914</v>
      </c>
      <c r="Z76" s="38">
        <v>52419.280000000028</v>
      </c>
      <c r="AA76" s="38">
        <v>0</v>
      </c>
      <c r="AB76" s="38">
        <v>0</v>
      </c>
      <c r="AC76" s="38">
        <v>0</v>
      </c>
      <c r="AD76" s="38">
        <f t="shared" si="3"/>
        <v>0</v>
      </c>
      <c r="AE76" s="38">
        <v>0</v>
      </c>
      <c r="AF76" s="38">
        <v>0</v>
      </c>
      <c r="AG76" s="38">
        <v>0</v>
      </c>
      <c r="AH76" s="38">
        <v>0</v>
      </c>
      <c r="AI76" s="38">
        <v>0</v>
      </c>
      <c r="AJ76" s="38">
        <f t="shared" si="4"/>
        <v>9379153.5999999996</v>
      </c>
      <c r="AK76" s="54">
        <v>2022</v>
      </c>
    </row>
    <row r="77" spans="1:37" ht="153" hidden="1" x14ac:dyDescent="0.25">
      <c r="A77" s="54" t="s">
        <v>438</v>
      </c>
      <c r="B77" s="40" t="s">
        <v>60</v>
      </c>
      <c r="C77" s="54" t="s">
        <v>20</v>
      </c>
      <c r="D77" s="41" t="s">
        <v>200</v>
      </c>
      <c r="E77" s="54" t="s">
        <v>19</v>
      </c>
      <c r="F77" s="40" t="s">
        <v>18</v>
      </c>
      <c r="G77" s="54">
        <v>78</v>
      </c>
      <c r="H77" s="54">
        <v>31.9</v>
      </c>
      <c r="I77" s="54">
        <v>10</v>
      </c>
      <c r="J77" s="54" t="s">
        <v>272</v>
      </c>
      <c r="K77" s="40" t="s">
        <v>562</v>
      </c>
      <c r="L77" s="38">
        <f t="shared" si="0"/>
        <v>1390000</v>
      </c>
      <c r="M77" s="38">
        <v>0</v>
      </c>
      <c r="N77" s="38">
        <v>0</v>
      </c>
      <c r="O77" s="38">
        <v>0</v>
      </c>
      <c r="P77" s="38">
        <v>0</v>
      </c>
      <c r="Q77" s="38">
        <v>1390000</v>
      </c>
      <c r="R77" s="38">
        <f t="shared" si="1"/>
        <v>1331200</v>
      </c>
      <c r="S77" s="38">
        <v>0</v>
      </c>
      <c r="T77" s="38">
        <v>0</v>
      </c>
      <c r="U77" s="38">
        <v>0</v>
      </c>
      <c r="V77" s="38">
        <v>0</v>
      </c>
      <c r="W77" s="38">
        <v>1331200</v>
      </c>
      <c r="X77" s="38">
        <f t="shared" si="2"/>
        <v>58800</v>
      </c>
      <c r="Y77" s="38">
        <v>0</v>
      </c>
      <c r="Z77" s="38">
        <v>0</v>
      </c>
      <c r="AA77" s="38">
        <v>0</v>
      </c>
      <c r="AB77" s="38">
        <v>0</v>
      </c>
      <c r="AC77" s="38">
        <f>Q77-W77</f>
        <v>58800</v>
      </c>
      <c r="AD77" s="38">
        <f t="shared" si="3"/>
        <v>0</v>
      </c>
      <c r="AE77" s="38">
        <v>0</v>
      </c>
      <c r="AF77" s="38">
        <v>0</v>
      </c>
      <c r="AG77" s="38">
        <v>0</v>
      </c>
      <c r="AH77" s="38">
        <v>0</v>
      </c>
      <c r="AI77" s="38">
        <v>0</v>
      </c>
      <c r="AJ77" s="38">
        <f t="shared" si="4"/>
        <v>1390000</v>
      </c>
      <c r="AK77" s="54">
        <v>2025</v>
      </c>
    </row>
    <row r="78" spans="1:37" ht="63" hidden="1" customHeight="1" x14ac:dyDescent="0.25">
      <c r="A78" s="54" t="s">
        <v>439</v>
      </c>
      <c r="B78" s="40" t="s">
        <v>540</v>
      </c>
      <c r="C78" s="54" t="s">
        <v>30</v>
      </c>
      <c r="D78" s="41" t="s">
        <v>220</v>
      </c>
      <c r="E78" s="54" t="s">
        <v>19</v>
      </c>
      <c r="F78" s="40" t="s">
        <v>18</v>
      </c>
      <c r="G78" s="42">
        <v>8915</v>
      </c>
      <c r="H78" s="54">
        <v>480</v>
      </c>
      <c r="I78" s="54">
        <v>50</v>
      </c>
      <c r="J78" s="54" t="s">
        <v>272</v>
      </c>
      <c r="K78" s="40" t="s">
        <v>576</v>
      </c>
      <c r="L78" s="38">
        <f t="shared" si="0"/>
        <v>4925000</v>
      </c>
      <c r="M78" s="38">
        <v>0</v>
      </c>
      <c r="N78" s="38">
        <v>0</v>
      </c>
      <c r="O78" s="38">
        <v>0</v>
      </c>
      <c r="P78" s="38">
        <v>0</v>
      </c>
      <c r="Q78" s="38">
        <v>4925000</v>
      </c>
      <c r="R78" s="38">
        <f t="shared" si="1"/>
        <v>4716670</v>
      </c>
      <c r="S78" s="38">
        <v>0</v>
      </c>
      <c r="T78" s="38">
        <v>0</v>
      </c>
      <c r="U78" s="38">
        <v>0</v>
      </c>
      <c r="V78" s="38">
        <v>0</v>
      </c>
      <c r="W78" s="38">
        <v>4716670</v>
      </c>
      <c r="X78" s="38">
        <f t="shared" si="2"/>
        <v>208330</v>
      </c>
      <c r="Y78" s="38">
        <v>0</v>
      </c>
      <c r="Z78" s="38">
        <v>0</v>
      </c>
      <c r="AA78" s="38">
        <v>0</v>
      </c>
      <c r="AB78" s="38">
        <v>0</v>
      </c>
      <c r="AC78" s="38">
        <f>Q78-W78</f>
        <v>208330</v>
      </c>
      <c r="AD78" s="38">
        <f t="shared" si="3"/>
        <v>0</v>
      </c>
      <c r="AE78" s="38">
        <v>0</v>
      </c>
      <c r="AF78" s="38">
        <v>0</v>
      </c>
      <c r="AG78" s="38">
        <v>0</v>
      </c>
      <c r="AH78" s="38">
        <v>0</v>
      </c>
      <c r="AI78" s="38">
        <v>0</v>
      </c>
      <c r="AJ78" s="38">
        <f t="shared" si="4"/>
        <v>4925000</v>
      </c>
      <c r="AK78" s="54">
        <v>2025</v>
      </c>
    </row>
    <row r="79" spans="1:37" ht="51" hidden="1" x14ac:dyDescent="0.25">
      <c r="A79" s="54" t="s">
        <v>440</v>
      </c>
      <c r="B79" s="40" t="s">
        <v>60</v>
      </c>
      <c r="C79" s="54" t="s">
        <v>16</v>
      </c>
      <c r="D79" s="41" t="s">
        <v>201</v>
      </c>
      <c r="E79" s="54" t="s">
        <v>31</v>
      </c>
      <c r="F79" s="40" t="s">
        <v>18</v>
      </c>
      <c r="G79" s="42">
        <v>1217</v>
      </c>
      <c r="H79" s="54">
        <v>287.5</v>
      </c>
      <c r="I79" s="54">
        <v>10</v>
      </c>
      <c r="J79" s="54" t="s">
        <v>272</v>
      </c>
      <c r="K79" s="40" t="s">
        <v>35</v>
      </c>
      <c r="L79" s="38">
        <f t="shared" si="0"/>
        <v>1396606.8</v>
      </c>
      <c r="M79" s="38">
        <v>1396606.8</v>
      </c>
      <c r="N79" s="38">
        <v>0</v>
      </c>
      <c r="O79" s="38">
        <v>0</v>
      </c>
      <c r="P79" s="38">
        <v>0</v>
      </c>
      <c r="Q79" s="38">
        <v>0</v>
      </c>
      <c r="R79" s="38">
        <f t="shared" si="1"/>
        <v>1337567.99</v>
      </c>
      <c r="S79" s="38">
        <v>1337567.99</v>
      </c>
      <c r="T79" s="38">
        <v>0</v>
      </c>
      <c r="U79" s="38">
        <v>0</v>
      </c>
      <c r="V79" s="38">
        <v>0</v>
      </c>
      <c r="W79" s="38">
        <v>0</v>
      </c>
      <c r="X79" s="38">
        <f t="shared" si="2"/>
        <v>59038.810000000056</v>
      </c>
      <c r="Y79" s="38">
        <v>59038.810000000056</v>
      </c>
      <c r="Z79" s="38">
        <v>0</v>
      </c>
      <c r="AA79" s="38">
        <v>0</v>
      </c>
      <c r="AB79" s="38">
        <v>0</v>
      </c>
      <c r="AC79" s="38">
        <v>0</v>
      </c>
      <c r="AD79" s="38">
        <f t="shared" si="3"/>
        <v>0</v>
      </c>
      <c r="AE79" s="38">
        <v>0</v>
      </c>
      <c r="AF79" s="38">
        <v>0</v>
      </c>
      <c r="AG79" s="38">
        <v>0</v>
      </c>
      <c r="AH79" s="38">
        <v>0</v>
      </c>
      <c r="AI79" s="38">
        <v>0</v>
      </c>
      <c r="AJ79" s="38">
        <f t="shared" si="4"/>
        <v>1396606.8</v>
      </c>
      <c r="AK79" s="54">
        <v>2021</v>
      </c>
    </row>
    <row r="80" spans="1:37" ht="51" hidden="1" x14ac:dyDescent="0.25">
      <c r="A80" s="54" t="s">
        <v>441</v>
      </c>
      <c r="B80" s="40" t="s">
        <v>60</v>
      </c>
      <c r="C80" s="54" t="s">
        <v>20</v>
      </c>
      <c r="D80" s="41" t="s">
        <v>202</v>
      </c>
      <c r="E80" s="54" t="s">
        <v>63</v>
      </c>
      <c r="F80" s="40" t="s">
        <v>18</v>
      </c>
      <c r="G80" s="54">
        <v>110</v>
      </c>
      <c r="H80" s="54">
        <v>108.4</v>
      </c>
      <c r="I80" s="54">
        <v>10</v>
      </c>
      <c r="J80" s="54" t="s">
        <v>272</v>
      </c>
      <c r="K80" s="40" t="s">
        <v>154</v>
      </c>
      <c r="L80" s="38">
        <f t="shared" si="0"/>
        <v>4410974.43</v>
      </c>
      <c r="M80" s="38">
        <v>0</v>
      </c>
      <c r="N80" s="38">
        <v>0</v>
      </c>
      <c r="O80" s="38">
        <v>4410974.43</v>
      </c>
      <c r="P80" s="38">
        <v>0</v>
      </c>
      <c r="Q80" s="38">
        <v>0</v>
      </c>
      <c r="R80" s="38">
        <f t="shared" si="1"/>
        <v>4224508.78</v>
      </c>
      <c r="S80" s="38">
        <v>0</v>
      </c>
      <c r="T80" s="38">
        <v>0</v>
      </c>
      <c r="U80" s="38">
        <v>4224508.78</v>
      </c>
      <c r="V80" s="38">
        <v>0</v>
      </c>
      <c r="W80" s="38">
        <v>0</v>
      </c>
      <c r="X80" s="38">
        <f t="shared" si="2"/>
        <v>186465.64999999944</v>
      </c>
      <c r="Y80" s="38">
        <v>0</v>
      </c>
      <c r="Z80" s="38">
        <v>0</v>
      </c>
      <c r="AA80" s="38">
        <f>O80-U80</f>
        <v>186465.64999999944</v>
      </c>
      <c r="AB80" s="38">
        <v>0</v>
      </c>
      <c r="AC80" s="38">
        <v>0</v>
      </c>
      <c r="AD80" s="38">
        <f t="shared" si="3"/>
        <v>0</v>
      </c>
      <c r="AE80" s="38">
        <v>0</v>
      </c>
      <c r="AF80" s="38">
        <v>0</v>
      </c>
      <c r="AG80" s="38">
        <v>0</v>
      </c>
      <c r="AH80" s="38">
        <v>0</v>
      </c>
      <c r="AI80" s="38">
        <v>0</v>
      </c>
      <c r="AJ80" s="38">
        <f t="shared" si="4"/>
        <v>4410974.43</v>
      </c>
      <c r="AK80" s="54">
        <v>2023</v>
      </c>
    </row>
    <row r="81" spans="1:37" ht="65.25" hidden="1" customHeight="1" x14ac:dyDescent="0.25">
      <c r="A81" s="54" t="s">
        <v>442</v>
      </c>
      <c r="B81" s="40" t="s">
        <v>60</v>
      </c>
      <c r="C81" s="54" t="s">
        <v>20</v>
      </c>
      <c r="D81" s="41" t="s">
        <v>595</v>
      </c>
      <c r="E81" s="54">
        <v>80</v>
      </c>
      <c r="F81" s="40" t="s">
        <v>25</v>
      </c>
      <c r="G81" s="54">
        <v>312</v>
      </c>
      <c r="H81" s="54">
        <v>32.9</v>
      </c>
      <c r="I81" s="54">
        <v>15</v>
      </c>
      <c r="J81" s="54" t="s">
        <v>272</v>
      </c>
      <c r="K81" s="40" t="s">
        <v>143</v>
      </c>
      <c r="L81" s="38">
        <f t="shared" si="0"/>
        <v>1850000</v>
      </c>
      <c r="M81" s="38">
        <v>0</v>
      </c>
      <c r="N81" s="38">
        <v>1850000</v>
      </c>
      <c r="O81" s="38">
        <v>0</v>
      </c>
      <c r="P81" s="38">
        <v>0</v>
      </c>
      <c r="Q81" s="38">
        <v>0</v>
      </c>
      <c r="R81" s="38">
        <f t="shared" si="1"/>
        <v>1771794.06</v>
      </c>
      <c r="S81" s="38">
        <v>0</v>
      </c>
      <c r="T81" s="38">
        <v>1771794.06</v>
      </c>
      <c r="U81" s="38">
        <v>0</v>
      </c>
      <c r="V81" s="38">
        <v>0</v>
      </c>
      <c r="W81" s="38">
        <v>0</v>
      </c>
      <c r="X81" s="38">
        <f t="shared" si="2"/>
        <v>78205.939999999944</v>
      </c>
      <c r="Y81" s="38">
        <v>0</v>
      </c>
      <c r="Z81" s="38">
        <v>78205.939999999944</v>
      </c>
      <c r="AA81" s="38">
        <v>0</v>
      </c>
      <c r="AB81" s="38">
        <v>0</v>
      </c>
      <c r="AC81" s="38">
        <v>0</v>
      </c>
      <c r="AD81" s="38">
        <f t="shared" si="3"/>
        <v>0</v>
      </c>
      <c r="AE81" s="38">
        <v>0</v>
      </c>
      <c r="AF81" s="38">
        <v>0</v>
      </c>
      <c r="AG81" s="38">
        <v>0</v>
      </c>
      <c r="AH81" s="38">
        <v>0</v>
      </c>
      <c r="AI81" s="38">
        <v>0</v>
      </c>
      <c r="AJ81" s="38">
        <f t="shared" si="4"/>
        <v>1850000</v>
      </c>
      <c r="AK81" s="54">
        <v>2022</v>
      </c>
    </row>
    <row r="82" spans="1:37" ht="78" hidden="1" customHeight="1" x14ac:dyDescent="0.25">
      <c r="A82" s="54" t="s">
        <v>443</v>
      </c>
      <c r="B82" s="40" t="s">
        <v>60</v>
      </c>
      <c r="C82" s="54" t="s">
        <v>23</v>
      </c>
      <c r="D82" s="41" t="s">
        <v>305</v>
      </c>
      <c r="E82" s="54">
        <v>100</v>
      </c>
      <c r="F82" s="40" t="s">
        <v>25</v>
      </c>
      <c r="G82" s="42">
        <v>6481</v>
      </c>
      <c r="H82" s="54">
        <v>343.6</v>
      </c>
      <c r="I82" s="54">
        <v>85</v>
      </c>
      <c r="J82" s="54" t="s">
        <v>272</v>
      </c>
      <c r="K82" s="40" t="s">
        <v>306</v>
      </c>
      <c r="L82" s="38">
        <f t="shared" ref="L82:L145" si="7">SUM(M82:Q82)</f>
        <v>8941174.1799999997</v>
      </c>
      <c r="M82" s="38">
        <v>0</v>
      </c>
      <c r="N82" s="38">
        <v>8941174.1799999997</v>
      </c>
      <c r="O82" s="38">
        <v>0</v>
      </c>
      <c r="P82" s="38">
        <v>0</v>
      </c>
      <c r="Q82" s="38">
        <v>0</v>
      </c>
      <c r="R82" s="38">
        <f t="shared" ref="R82:R145" si="8">SUM(S82:W82)</f>
        <v>8563201.5099999998</v>
      </c>
      <c r="S82" s="38">
        <v>0</v>
      </c>
      <c r="T82" s="38">
        <v>8563201.5099999998</v>
      </c>
      <c r="U82" s="38">
        <v>0</v>
      </c>
      <c r="V82" s="38">
        <v>0</v>
      </c>
      <c r="W82" s="38">
        <v>0</v>
      </c>
      <c r="X82" s="38">
        <f t="shared" ref="X82:X145" si="9">SUM(Y82:AC82)</f>
        <v>377972.66999999993</v>
      </c>
      <c r="Y82" s="38">
        <v>0</v>
      </c>
      <c r="Z82" s="38">
        <v>377972.66999999993</v>
      </c>
      <c r="AA82" s="38">
        <v>0</v>
      </c>
      <c r="AB82" s="38">
        <v>0</v>
      </c>
      <c r="AC82" s="38">
        <v>0</v>
      </c>
      <c r="AD82" s="38">
        <f t="shared" si="3"/>
        <v>0</v>
      </c>
      <c r="AE82" s="38">
        <v>0</v>
      </c>
      <c r="AF82" s="38">
        <v>0</v>
      </c>
      <c r="AG82" s="38">
        <v>0</v>
      </c>
      <c r="AH82" s="38">
        <v>0</v>
      </c>
      <c r="AI82" s="38">
        <v>0</v>
      </c>
      <c r="AJ82" s="38">
        <f t="shared" si="4"/>
        <v>8941174.1799999997</v>
      </c>
      <c r="AK82" s="54">
        <v>2022</v>
      </c>
    </row>
    <row r="83" spans="1:37" ht="56.25" hidden="1" customHeight="1" x14ac:dyDescent="0.25">
      <c r="A83" s="54" t="s">
        <v>444</v>
      </c>
      <c r="B83" s="40" t="s">
        <v>64</v>
      </c>
      <c r="C83" s="54" t="s">
        <v>30</v>
      </c>
      <c r="D83" s="41" t="s">
        <v>358</v>
      </c>
      <c r="E83" s="54" t="s">
        <v>19</v>
      </c>
      <c r="F83" s="40" t="s">
        <v>65</v>
      </c>
      <c r="G83" s="42">
        <v>56451</v>
      </c>
      <c r="H83" s="42">
        <v>1500</v>
      </c>
      <c r="I83" s="54">
        <v>500</v>
      </c>
      <c r="J83" s="54" t="s">
        <v>272</v>
      </c>
      <c r="K83" s="40" t="s">
        <v>35</v>
      </c>
      <c r="L83" s="38">
        <f t="shared" si="7"/>
        <v>1367313.07</v>
      </c>
      <c r="M83" s="38">
        <v>1367313.07</v>
      </c>
      <c r="N83" s="38">
        <v>0</v>
      </c>
      <c r="O83" s="38">
        <v>0</v>
      </c>
      <c r="P83" s="38">
        <v>0</v>
      </c>
      <c r="Q83" s="38">
        <v>0</v>
      </c>
      <c r="R83" s="38">
        <f t="shared" si="8"/>
        <v>1309512.6099999999</v>
      </c>
      <c r="S83" s="38">
        <v>1309512.6099999999</v>
      </c>
      <c r="T83" s="38">
        <v>0</v>
      </c>
      <c r="U83" s="38">
        <v>0</v>
      </c>
      <c r="V83" s="38">
        <v>0</v>
      </c>
      <c r="W83" s="38">
        <v>0</v>
      </c>
      <c r="X83" s="38">
        <f t="shared" si="9"/>
        <v>57800.460000000196</v>
      </c>
      <c r="Y83" s="38">
        <v>57800.460000000196</v>
      </c>
      <c r="Z83" s="38">
        <v>0</v>
      </c>
      <c r="AA83" s="38">
        <v>0</v>
      </c>
      <c r="AB83" s="38">
        <v>0</v>
      </c>
      <c r="AC83" s="38">
        <v>0</v>
      </c>
      <c r="AD83" s="38">
        <f t="shared" ref="AD83:AD146" si="10">SUM(AE83:AI83)</f>
        <v>0</v>
      </c>
      <c r="AE83" s="38">
        <v>0</v>
      </c>
      <c r="AF83" s="38">
        <v>0</v>
      </c>
      <c r="AG83" s="38">
        <v>0</v>
      </c>
      <c r="AH83" s="38">
        <v>0</v>
      </c>
      <c r="AI83" s="38">
        <v>0</v>
      </c>
      <c r="AJ83" s="38">
        <f t="shared" ref="AJ83:AJ146" si="11">R83+X83+AD83</f>
        <v>1367313.07</v>
      </c>
      <c r="AK83" s="54">
        <v>2021</v>
      </c>
    </row>
    <row r="84" spans="1:37" ht="255" hidden="1" x14ac:dyDescent="0.25">
      <c r="A84" s="54" t="s">
        <v>445</v>
      </c>
      <c r="B84" s="40" t="s">
        <v>64</v>
      </c>
      <c r="C84" s="54" t="s">
        <v>30</v>
      </c>
      <c r="D84" s="41" t="s">
        <v>241</v>
      </c>
      <c r="E84" s="54" t="s">
        <v>19</v>
      </c>
      <c r="F84" s="40" t="s">
        <v>65</v>
      </c>
      <c r="G84" s="42">
        <v>56451</v>
      </c>
      <c r="H84" s="42">
        <v>4400</v>
      </c>
      <c r="I84" s="54">
        <v>75</v>
      </c>
      <c r="J84" s="54" t="s">
        <v>272</v>
      </c>
      <c r="K84" s="40" t="s">
        <v>343</v>
      </c>
      <c r="L84" s="38">
        <f t="shared" si="7"/>
        <v>6591055.3899999997</v>
      </c>
      <c r="M84" s="38">
        <v>0</v>
      </c>
      <c r="N84" s="38">
        <v>0</v>
      </c>
      <c r="O84" s="38">
        <v>6591055.3899999997</v>
      </c>
      <c r="P84" s="38">
        <v>0</v>
      </c>
      <c r="Q84" s="38">
        <v>0</v>
      </c>
      <c r="R84" s="38">
        <f t="shared" si="8"/>
        <v>6312430.9100000001</v>
      </c>
      <c r="S84" s="38">
        <v>0</v>
      </c>
      <c r="T84" s="38">
        <v>0</v>
      </c>
      <c r="U84" s="38">
        <v>6312430.9100000001</v>
      </c>
      <c r="V84" s="38">
        <v>0</v>
      </c>
      <c r="W84" s="38">
        <v>0</v>
      </c>
      <c r="X84" s="38">
        <f t="shared" si="9"/>
        <v>278624.47999999952</v>
      </c>
      <c r="Y84" s="38">
        <v>0</v>
      </c>
      <c r="Z84" s="38">
        <v>0</v>
      </c>
      <c r="AA84" s="38">
        <f>O84-U84</f>
        <v>278624.47999999952</v>
      </c>
      <c r="AB84" s="38">
        <v>0</v>
      </c>
      <c r="AC84" s="38">
        <v>0</v>
      </c>
      <c r="AD84" s="38">
        <f t="shared" si="10"/>
        <v>0</v>
      </c>
      <c r="AE84" s="38">
        <v>0</v>
      </c>
      <c r="AF84" s="38">
        <v>0</v>
      </c>
      <c r="AG84" s="38">
        <v>0</v>
      </c>
      <c r="AH84" s="38">
        <v>0</v>
      </c>
      <c r="AI84" s="38">
        <v>0</v>
      </c>
      <c r="AJ84" s="38">
        <f t="shared" si="11"/>
        <v>6591055.3899999997</v>
      </c>
      <c r="AK84" s="54">
        <v>2023</v>
      </c>
    </row>
    <row r="85" spans="1:37" ht="87" hidden="1" customHeight="1" x14ac:dyDescent="0.25">
      <c r="A85" s="54" t="s">
        <v>446</v>
      </c>
      <c r="B85" s="40" t="s">
        <v>64</v>
      </c>
      <c r="C85" s="54" t="s">
        <v>30</v>
      </c>
      <c r="D85" s="41" t="s">
        <v>307</v>
      </c>
      <c r="E85" s="54" t="s">
        <v>19</v>
      </c>
      <c r="F85" s="40" t="s">
        <v>65</v>
      </c>
      <c r="G85" s="42">
        <v>56451</v>
      </c>
      <c r="H85" s="42">
        <v>3400</v>
      </c>
      <c r="I85" s="54">
        <v>240</v>
      </c>
      <c r="J85" s="54" t="s">
        <v>272</v>
      </c>
      <c r="K85" s="40" t="s">
        <v>66</v>
      </c>
      <c r="L85" s="38">
        <f t="shared" si="7"/>
        <v>570789.80000000005</v>
      </c>
      <c r="M85" s="38">
        <v>570789.80000000005</v>
      </c>
      <c r="N85" s="38">
        <v>0</v>
      </c>
      <c r="O85" s="38">
        <v>0</v>
      </c>
      <c r="P85" s="38">
        <v>0</v>
      </c>
      <c r="Q85" s="38">
        <v>0</v>
      </c>
      <c r="R85" s="38">
        <f t="shared" si="8"/>
        <v>546661.03999999992</v>
      </c>
      <c r="S85" s="38">
        <v>546661.03999999992</v>
      </c>
      <c r="T85" s="38">
        <v>0</v>
      </c>
      <c r="U85" s="38">
        <v>0</v>
      </c>
      <c r="V85" s="38">
        <v>0</v>
      </c>
      <c r="W85" s="38">
        <v>0</v>
      </c>
      <c r="X85" s="38">
        <f t="shared" si="9"/>
        <v>24128.760000000126</v>
      </c>
      <c r="Y85" s="38">
        <v>24128.760000000126</v>
      </c>
      <c r="Z85" s="38">
        <v>0</v>
      </c>
      <c r="AA85" s="38">
        <v>0</v>
      </c>
      <c r="AB85" s="38">
        <v>0</v>
      </c>
      <c r="AC85" s="38">
        <v>0</v>
      </c>
      <c r="AD85" s="38">
        <f t="shared" si="10"/>
        <v>0</v>
      </c>
      <c r="AE85" s="38">
        <v>0</v>
      </c>
      <c r="AF85" s="38">
        <v>0</v>
      </c>
      <c r="AG85" s="38">
        <v>0</v>
      </c>
      <c r="AH85" s="38">
        <v>0</v>
      </c>
      <c r="AI85" s="38">
        <v>0</v>
      </c>
      <c r="AJ85" s="38">
        <f t="shared" si="11"/>
        <v>570789.80000000005</v>
      </c>
      <c r="AK85" s="54">
        <v>2021</v>
      </c>
    </row>
    <row r="86" spans="1:37" ht="70.5" hidden="1" customHeight="1" x14ac:dyDescent="0.25">
      <c r="A86" s="54" t="s">
        <v>447</v>
      </c>
      <c r="B86" s="40" t="s">
        <v>64</v>
      </c>
      <c r="C86" s="54" t="s">
        <v>30</v>
      </c>
      <c r="D86" s="41" t="s">
        <v>308</v>
      </c>
      <c r="E86" s="54" t="s">
        <v>19</v>
      </c>
      <c r="F86" s="40" t="s">
        <v>18</v>
      </c>
      <c r="G86" s="42">
        <v>56451</v>
      </c>
      <c r="H86" s="42">
        <v>3400</v>
      </c>
      <c r="I86" s="54">
        <v>240</v>
      </c>
      <c r="J86" s="54" t="s">
        <v>272</v>
      </c>
      <c r="K86" s="40" t="s">
        <v>24</v>
      </c>
      <c r="L86" s="38">
        <f t="shared" si="7"/>
        <v>524528.25</v>
      </c>
      <c r="M86" s="38">
        <v>524528.25</v>
      </c>
      <c r="N86" s="38">
        <v>0</v>
      </c>
      <c r="O86" s="38">
        <v>0</v>
      </c>
      <c r="P86" s="38">
        <v>0</v>
      </c>
      <c r="Q86" s="38">
        <v>0</v>
      </c>
      <c r="R86" s="38">
        <f t="shared" si="8"/>
        <v>502355.13</v>
      </c>
      <c r="S86" s="38">
        <v>502355.13</v>
      </c>
      <c r="T86" s="38">
        <v>0</v>
      </c>
      <c r="U86" s="38">
        <v>0</v>
      </c>
      <c r="V86" s="38">
        <v>0</v>
      </c>
      <c r="W86" s="38">
        <v>0</v>
      </c>
      <c r="X86" s="38">
        <f t="shared" si="9"/>
        <v>22173.119999999995</v>
      </c>
      <c r="Y86" s="38">
        <v>22173.119999999995</v>
      </c>
      <c r="Z86" s="38">
        <v>0</v>
      </c>
      <c r="AA86" s="38">
        <v>0</v>
      </c>
      <c r="AB86" s="38">
        <v>0</v>
      </c>
      <c r="AC86" s="38">
        <v>0</v>
      </c>
      <c r="AD86" s="38">
        <f t="shared" si="10"/>
        <v>0</v>
      </c>
      <c r="AE86" s="38">
        <v>0</v>
      </c>
      <c r="AF86" s="38">
        <v>0</v>
      </c>
      <c r="AG86" s="38">
        <v>0</v>
      </c>
      <c r="AH86" s="38">
        <v>0</v>
      </c>
      <c r="AI86" s="38">
        <v>0</v>
      </c>
      <c r="AJ86" s="38">
        <f t="shared" si="11"/>
        <v>524528.25</v>
      </c>
      <c r="AK86" s="54">
        <v>2021</v>
      </c>
    </row>
    <row r="87" spans="1:37" ht="78.75" hidden="1" customHeight="1" x14ac:dyDescent="0.25">
      <c r="A87" s="54" t="s">
        <v>448</v>
      </c>
      <c r="B87" s="40" t="s">
        <v>64</v>
      </c>
      <c r="C87" s="54" t="s">
        <v>26</v>
      </c>
      <c r="D87" s="41" t="s">
        <v>309</v>
      </c>
      <c r="E87" s="54" t="s">
        <v>19</v>
      </c>
      <c r="F87" s="40" t="s">
        <v>65</v>
      </c>
      <c r="G87" s="42">
        <v>56451</v>
      </c>
      <c r="H87" s="54">
        <v>900</v>
      </c>
      <c r="I87" s="54">
        <v>35</v>
      </c>
      <c r="J87" s="54" t="s">
        <v>274</v>
      </c>
      <c r="K87" s="40" t="s">
        <v>35</v>
      </c>
      <c r="L87" s="38">
        <f t="shared" si="7"/>
        <v>399000</v>
      </c>
      <c r="M87" s="38">
        <v>399000</v>
      </c>
      <c r="N87" s="38">
        <v>0</v>
      </c>
      <c r="O87" s="38">
        <v>0</v>
      </c>
      <c r="P87" s="38">
        <v>0</v>
      </c>
      <c r="Q87" s="38">
        <v>0</v>
      </c>
      <c r="R87" s="38">
        <f t="shared" si="8"/>
        <v>382133.38</v>
      </c>
      <c r="S87" s="38">
        <v>382133.38</v>
      </c>
      <c r="T87" s="38">
        <v>0</v>
      </c>
      <c r="U87" s="38">
        <v>0</v>
      </c>
      <c r="V87" s="38">
        <v>0</v>
      </c>
      <c r="W87" s="38">
        <v>0</v>
      </c>
      <c r="X87" s="38">
        <f t="shared" si="9"/>
        <v>16866.619999999995</v>
      </c>
      <c r="Y87" s="38">
        <v>16866.619999999995</v>
      </c>
      <c r="Z87" s="38">
        <v>0</v>
      </c>
      <c r="AA87" s="38">
        <v>0</v>
      </c>
      <c r="AB87" s="38">
        <v>0</v>
      </c>
      <c r="AC87" s="38">
        <v>0</v>
      </c>
      <c r="AD87" s="38">
        <f t="shared" si="10"/>
        <v>0</v>
      </c>
      <c r="AE87" s="38">
        <v>0</v>
      </c>
      <c r="AF87" s="38">
        <v>0</v>
      </c>
      <c r="AG87" s="38">
        <v>0</v>
      </c>
      <c r="AH87" s="38">
        <v>0</v>
      </c>
      <c r="AI87" s="38">
        <v>0</v>
      </c>
      <c r="AJ87" s="38">
        <f t="shared" si="11"/>
        <v>399000</v>
      </c>
      <c r="AK87" s="54">
        <v>2021</v>
      </c>
    </row>
    <row r="88" spans="1:37" ht="99" hidden="1" customHeight="1" x14ac:dyDescent="0.25">
      <c r="A88" s="54" t="s">
        <v>449</v>
      </c>
      <c r="B88" s="40" t="s">
        <v>64</v>
      </c>
      <c r="C88" s="54" t="s">
        <v>67</v>
      </c>
      <c r="D88" s="41" t="s">
        <v>310</v>
      </c>
      <c r="E88" s="54" t="s">
        <v>19</v>
      </c>
      <c r="F88" s="40" t="s">
        <v>25</v>
      </c>
      <c r="G88" s="42">
        <v>56451</v>
      </c>
      <c r="H88" s="42">
        <v>6000</v>
      </c>
      <c r="I88" s="54">
        <v>480</v>
      </c>
      <c r="J88" s="54" t="s">
        <v>272</v>
      </c>
      <c r="K88" s="40" t="s">
        <v>563</v>
      </c>
      <c r="L88" s="38">
        <f t="shared" si="7"/>
        <v>2500000</v>
      </c>
      <c r="M88" s="38">
        <v>0</v>
      </c>
      <c r="N88" s="38">
        <v>0</v>
      </c>
      <c r="O88" s="38">
        <v>0</v>
      </c>
      <c r="P88" s="38">
        <v>0</v>
      </c>
      <c r="Q88" s="38">
        <v>2500000</v>
      </c>
      <c r="R88" s="38">
        <f t="shared" si="8"/>
        <v>2394250</v>
      </c>
      <c r="S88" s="38">
        <v>0</v>
      </c>
      <c r="T88" s="38">
        <v>0</v>
      </c>
      <c r="U88" s="38">
        <v>0</v>
      </c>
      <c r="V88" s="38">
        <v>0</v>
      </c>
      <c r="W88" s="38">
        <v>2394250</v>
      </c>
      <c r="X88" s="38">
        <f t="shared" si="9"/>
        <v>105750</v>
      </c>
      <c r="Y88" s="38">
        <v>0</v>
      </c>
      <c r="Z88" s="38">
        <v>0</v>
      </c>
      <c r="AA88" s="38">
        <v>0</v>
      </c>
      <c r="AB88" s="38">
        <v>0</v>
      </c>
      <c r="AC88" s="38">
        <f>Q88-W88</f>
        <v>105750</v>
      </c>
      <c r="AD88" s="38">
        <f t="shared" si="10"/>
        <v>0</v>
      </c>
      <c r="AE88" s="38">
        <v>0</v>
      </c>
      <c r="AF88" s="38">
        <v>0</v>
      </c>
      <c r="AG88" s="38">
        <v>0</v>
      </c>
      <c r="AH88" s="38">
        <v>0</v>
      </c>
      <c r="AI88" s="38">
        <v>0</v>
      </c>
      <c r="AJ88" s="38">
        <f t="shared" si="11"/>
        <v>2500000</v>
      </c>
      <c r="AK88" s="54">
        <v>2025</v>
      </c>
    </row>
    <row r="89" spans="1:37" ht="56.25" hidden="1" customHeight="1" x14ac:dyDescent="0.25">
      <c r="A89" s="54" t="s">
        <v>450</v>
      </c>
      <c r="B89" s="40" t="s">
        <v>64</v>
      </c>
      <c r="C89" s="54" t="s">
        <v>20</v>
      </c>
      <c r="D89" s="41" t="s">
        <v>311</v>
      </c>
      <c r="E89" s="54">
        <v>80</v>
      </c>
      <c r="F89" s="40" t="s">
        <v>25</v>
      </c>
      <c r="G89" s="42">
        <v>394</v>
      </c>
      <c r="H89" s="54">
        <v>70</v>
      </c>
      <c r="I89" s="54">
        <v>30</v>
      </c>
      <c r="J89" s="54" t="s">
        <v>272</v>
      </c>
      <c r="K89" s="40" t="s">
        <v>138</v>
      </c>
      <c r="L89" s="38">
        <f t="shared" si="7"/>
        <v>810310</v>
      </c>
      <c r="M89" s="38">
        <v>0</v>
      </c>
      <c r="N89" s="38">
        <v>810310</v>
      </c>
      <c r="O89" s="38">
        <v>0</v>
      </c>
      <c r="P89" s="38">
        <v>0</v>
      </c>
      <c r="Q89" s="38">
        <v>0</v>
      </c>
      <c r="R89" s="38">
        <f t="shared" si="8"/>
        <v>776055.1</v>
      </c>
      <c r="S89" s="38">
        <v>0</v>
      </c>
      <c r="T89" s="38">
        <v>776055.1</v>
      </c>
      <c r="U89" s="38">
        <v>0</v>
      </c>
      <c r="V89" s="38">
        <v>0</v>
      </c>
      <c r="W89" s="38">
        <v>0</v>
      </c>
      <c r="X89" s="38">
        <f t="shared" si="9"/>
        <v>34254.900000000023</v>
      </c>
      <c r="Y89" s="38">
        <v>0</v>
      </c>
      <c r="Z89" s="38">
        <v>34254.900000000023</v>
      </c>
      <c r="AA89" s="38">
        <v>0</v>
      </c>
      <c r="AB89" s="38">
        <v>0</v>
      </c>
      <c r="AC89" s="38">
        <v>0</v>
      </c>
      <c r="AD89" s="38">
        <f t="shared" si="10"/>
        <v>0</v>
      </c>
      <c r="AE89" s="38">
        <v>0</v>
      </c>
      <c r="AF89" s="38">
        <v>0</v>
      </c>
      <c r="AG89" s="38">
        <v>0</v>
      </c>
      <c r="AH89" s="38">
        <v>0</v>
      </c>
      <c r="AI89" s="38">
        <v>0</v>
      </c>
      <c r="AJ89" s="38">
        <f t="shared" si="11"/>
        <v>810310</v>
      </c>
      <c r="AK89" s="54">
        <v>2022</v>
      </c>
    </row>
    <row r="90" spans="1:37" ht="57.75" hidden="1" customHeight="1" x14ac:dyDescent="0.25">
      <c r="A90" s="54" t="s">
        <v>451</v>
      </c>
      <c r="B90" s="40" t="s">
        <v>68</v>
      </c>
      <c r="C90" s="54" t="s">
        <v>30</v>
      </c>
      <c r="D90" s="41" t="s">
        <v>208</v>
      </c>
      <c r="E90" s="54" t="s">
        <v>19</v>
      </c>
      <c r="F90" s="40" t="s">
        <v>25</v>
      </c>
      <c r="G90" s="42">
        <v>12384</v>
      </c>
      <c r="H90" s="54">
        <v>407.9</v>
      </c>
      <c r="I90" s="54">
        <v>107</v>
      </c>
      <c r="J90" s="54" t="s">
        <v>272</v>
      </c>
      <c r="K90" s="40" t="s">
        <v>69</v>
      </c>
      <c r="L90" s="38">
        <f t="shared" si="7"/>
        <v>19147890.379999999</v>
      </c>
      <c r="M90" s="38">
        <v>8415000</v>
      </c>
      <c r="N90" s="38">
        <v>5175530</v>
      </c>
      <c r="O90" s="38">
        <v>5557360.3799999999</v>
      </c>
      <c r="P90" s="38">
        <v>0</v>
      </c>
      <c r="Q90" s="38">
        <v>0</v>
      </c>
      <c r="R90" s="38">
        <f t="shared" si="8"/>
        <v>18338446.859999999</v>
      </c>
      <c r="S90" s="38">
        <v>8059270.2300000004</v>
      </c>
      <c r="T90" s="38">
        <v>4956743.21</v>
      </c>
      <c r="U90" s="38">
        <v>5322433.42</v>
      </c>
      <c r="V90" s="38">
        <v>0</v>
      </c>
      <c r="W90" s="38">
        <v>0</v>
      </c>
      <c r="X90" s="38">
        <f t="shared" si="9"/>
        <v>809443.51999999955</v>
      </c>
      <c r="Y90" s="38">
        <v>355729.76999999955</v>
      </c>
      <c r="Z90" s="38">
        <v>218786.79000000004</v>
      </c>
      <c r="AA90" s="38">
        <f>O90-U90</f>
        <v>234926.95999999996</v>
      </c>
      <c r="AB90" s="38">
        <v>0</v>
      </c>
      <c r="AC90" s="38">
        <v>0</v>
      </c>
      <c r="AD90" s="38">
        <f t="shared" si="10"/>
        <v>0</v>
      </c>
      <c r="AE90" s="38">
        <v>0</v>
      </c>
      <c r="AF90" s="38">
        <v>0</v>
      </c>
      <c r="AG90" s="38">
        <v>0</v>
      </c>
      <c r="AH90" s="38">
        <v>0</v>
      </c>
      <c r="AI90" s="38">
        <v>0</v>
      </c>
      <c r="AJ90" s="38">
        <f t="shared" si="11"/>
        <v>19147890.379999999</v>
      </c>
      <c r="AK90" s="54">
        <v>2023</v>
      </c>
    </row>
    <row r="91" spans="1:37" ht="66.75" hidden="1" customHeight="1" x14ac:dyDescent="0.25">
      <c r="A91" s="54" t="s">
        <v>452</v>
      </c>
      <c r="B91" s="40" t="s">
        <v>68</v>
      </c>
      <c r="C91" s="54" t="s">
        <v>20</v>
      </c>
      <c r="D91" s="41" t="s">
        <v>209</v>
      </c>
      <c r="E91" s="54" t="s">
        <v>19</v>
      </c>
      <c r="F91" s="40" t="s">
        <v>25</v>
      </c>
      <c r="G91" s="54">
        <v>241</v>
      </c>
      <c r="H91" s="54">
        <v>64.8</v>
      </c>
      <c r="I91" s="54">
        <v>9</v>
      </c>
      <c r="J91" s="54" t="s">
        <v>272</v>
      </c>
      <c r="K91" s="40" t="s">
        <v>70</v>
      </c>
      <c r="L91" s="38">
        <f t="shared" si="7"/>
        <v>1562000</v>
      </c>
      <c r="M91" s="38">
        <v>1562000</v>
      </c>
      <c r="N91" s="38">
        <v>0</v>
      </c>
      <c r="O91" s="38">
        <v>0</v>
      </c>
      <c r="P91" s="38">
        <v>0</v>
      </c>
      <c r="Q91" s="38">
        <v>0</v>
      </c>
      <c r="R91" s="38">
        <f t="shared" si="8"/>
        <v>1495969.48</v>
      </c>
      <c r="S91" s="38">
        <v>1495969.48</v>
      </c>
      <c r="T91" s="38">
        <v>0</v>
      </c>
      <c r="U91" s="38">
        <v>0</v>
      </c>
      <c r="V91" s="38">
        <v>0</v>
      </c>
      <c r="W91" s="38">
        <v>0</v>
      </c>
      <c r="X91" s="38">
        <f t="shared" si="9"/>
        <v>66030.520000000019</v>
      </c>
      <c r="Y91" s="38">
        <v>66030.520000000019</v>
      </c>
      <c r="Z91" s="38">
        <v>0</v>
      </c>
      <c r="AA91" s="38">
        <v>0</v>
      </c>
      <c r="AB91" s="38">
        <v>0</v>
      </c>
      <c r="AC91" s="38">
        <v>0</v>
      </c>
      <c r="AD91" s="38">
        <f t="shared" si="10"/>
        <v>0</v>
      </c>
      <c r="AE91" s="38">
        <v>0</v>
      </c>
      <c r="AF91" s="38">
        <v>0</v>
      </c>
      <c r="AG91" s="38">
        <v>0</v>
      </c>
      <c r="AH91" s="38">
        <v>0</v>
      </c>
      <c r="AI91" s="38">
        <v>0</v>
      </c>
      <c r="AJ91" s="38">
        <f t="shared" si="11"/>
        <v>1562000</v>
      </c>
      <c r="AK91" s="54">
        <v>2021</v>
      </c>
    </row>
    <row r="92" spans="1:37" ht="51" hidden="1" x14ac:dyDescent="0.25">
      <c r="A92" s="54" t="s">
        <v>453</v>
      </c>
      <c r="B92" s="40" t="s">
        <v>68</v>
      </c>
      <c r="C92" s="54" t="s">
        <v>20</v>
      </c>
      <c r="D92" s="41" t="s">
        <v>210</v>
      </c>
      <c r="E92" s="54" t="s">
        <v>19</v>
      </c>
      <c r="F92" s="40" t="s">
        <v>25</v>
      </c>
      <c r="G92" s="54">
        <v>499</v>
      </c>
      <c r="H92" s="54">
        <v>144.9</v>
      </c>
      <c r="I92" s="54">
        <v>12</v>
      </c>
      <c r="J92" s="54" t="s">
        <v>272</v>
      </c>
      <c r="K92" s="40" t="s">
        <v>70</v>
      </c>
      <c r="L92" s="38">
        <f t="shared" si="7"/>
        <v>1500000</v>
      </c>
      <c r="M92" s="38">
        <v>0</v>
      </c>
      <c r="N92" s="38">
        <v>1500000</v>
      </c>
      <c r="O92" s="38">
        <v>0</v>
      </c>
      <c r="P92" s="38">
        <v>0</v>
      </c>
      <c r="Q92" s="38">
        <v>0</v>
      </c>
      <c r="R92" s="38">
        <f t="shared" si="8"/>
        <v>1436589.69</v>
      </c>
      <c r="S92" s="38">
        <v>0</v>
      </c>
      <c r="T92" s="38">
        <v>1436589.69</v>
      </c>
      <c r="U92" s="38">
        <v>0</v>
      </c>
      <c r="V92" s="38">
        <v>0</v>
      </c>
      <c r="W92" s="38">
        <v>0</v>
      </c>
      <c r="X92" s="38">
        <f t="shared" si="9"/>
        <v>63410.310000000056</v>
      </c>
      <c r="Y92" s="38">
        <v>0</v>
      </c>
      <c r="Z92" s="38">
        <v>63410.310000000056</v>
      </c>
      <c r="AA92" s="38">
        <v>0</v>
      </c>
      <c r="AB92" s="38">
        <v>0</v>
      </c>
      <c r="AC92" s="38">
        <v>0</v>
      </c>
      <c r="AD92" s="38">
        <f t="shared" si="10"/>
        <v>0</v>
      </c>
      <c r="AE92" s="38">
        <v>0</v>
      </c>
      <c r="AF92" s="38">
        <v>0</v>
      </c>
      <c r="AG92" s="38">
        <v>0</v>
      </c>
      <c r="AH92" s="38">
        <v>0</v>
      </c>
      <c r="AI92" s="38">
        <v>0</v>
      </c>
      <c r="AJ92" s="38">
        <f t="shared" si="11"/>
        <v>1500000</v>
      </c>
      <c r="AK92" s="54">
        <v>2022</v>
      </c>
    </row>
    <row r="93" spans="1:37" ht="101.25" hidden="1" customHeight="1" x14ac:dyDescent="0.25">
      <c r="A93" s="54" t="s">
        <v>454</v>
      </c>
      <c r="B93" s="40" t="s">
        <v>41</v>
      </c>
      <c r="C93" s="54" t="s">
        <v>23</v>
      </c>
      <c r="D93" s="41" t="s">
        <v>312</v>
      </c>
      <c r="E93" s="54">
        <v>100</v>
      </c>
      <c r="F93" s="40" t="s">
        <v>25</v>
      </c>
      <c r="G93" s="42">
        <v>65982</v>
      </c>
      <c r="H93" s="42">
        <v>1779</v>
      </c>
      <c r="I93" s="54">
        <v>111</v>
      </c>
      <c r="J93" s="54" t="s">
        <v>272</v>
      </c>
      <c r="K93" s="40" t="s">
        <v>342</v>
      </c>
      <c r="L93" s="38">
        <f t="shared" si="7"/>
        <v>12846670</v>
      </c>
      <c r="M93" s="38">
        <v>0</v>
      </c>
      <c r="N93" s="38">
        <v>12846670</v>
      </c>
      <c r="O93" s="38">
        <v>0</v>
      </c>
      <c r="P93" s="38">
        <v>0</v>
      </c>
      <c r="Q93" s="38">
        <v>0</v>
      </c>
      <c r="R93" s="38">
        <f t="shared" si="8"/>
        <v>12303599.459999999</v>
      </c>
      <c r="S93" s="38">
        <v>0</v>
      </c>
      <c r="T93" s="38">
        <v>12303599.459999999</v>
      </c>
      <c r="U93" s="38">
        <v>0</v>
      </c>
      <c r="V93" s="38">
        <v>0</v>
      </c>
      <c r="W93" s="38">
        <v>0</v>
      </c>
      <c r="X93" s="38">
        <f t="shared" si="9"/>
        <v>543070.54000000097</v>
      </c>
      <c r="Y93" s="38">
        <v>0</v>
      </c>
      <c r="Z93" s="38">
        <v>543070.54000000097</v>
      </c>
      <c r="AA93" s="38">
        <v>0</v>
      </c>
      <c r="AB93" s="38">
        <v>0</v>
      </c>
      <c r="AC93" s="38">
        <v>0</v>
      </c>
      <c r="AD93" s="38">
        <f t="shared" si="10"/>
        <v>0</v>
      </c>
      <c r="AE93" s="38">
        <v>0</v>
      </c>
      <c r="AF93" s="38">
        <v>0</v>
      </c>
      <c r="AG93" s="38">
        <v>0</v>
      </c>
      <c r="AH93" s="38">
        <v>0</v>
      </c>
      <c r="AI93" s="38">
        <v>0</v>
      </c>
      <c r="AJ93" s="38">
        <f t="shared" si="11"/>
        <v>12846670</v>
      </c>
      <c r="AK93" s="54">
        <v>2022</v>
      </c>
    </row>
    <row r="94" spans="1:37" ht="125.25" customHeight="1" x14ac:dyDescent="0.25">
      <c r="A94" s="54" t="s">
        <v>455</v>
      </c>
      <c r="B94" s="40" t="s">
        <v>370</v>
      </c>
      <c r="C94" s="54" t="s">
        <v>50</v>
      </c>
      <c r="D94" s="41" t="s">
        <v>359</v>
      </c>
      <c r="E94" s="54" t="s">
        <v>71</v>
      </c>
      <c r="F94" s="40" t="s">
        <v>65</v>
      </c>
      <c r="G94" s="42">
        <v>31111</v>
      </c>
      <c r="H94" s="42">
        <v>2374</v>
      </c>
      <c r="I94" s="54">
        <v>300</v>
      </c>
      <c r="J94" s="54" t="s">
        <v>272</v>
      </c>
      <c r="K94" s="40" t="s">
        <v>537</v>
      </c>
      <c r="L94" s="38">
        <f t="shared" si="7"/>
        <v>10750430.98</v>
      </c>
      <c r="M94" s="38">
        <v>2526344.0299999998</v>
      </c>
      <c r="N94" s="38">
        <v>2392660</v>
      </c>
      <c r="O94" s="38">
        <v>3831426.95</v>
      </c>
      <c r="P94" s="38">
        <f>V94+AB94</f>
        <v>2000000</v>
      </c>
      <c r="Q94" s="38">
        <v>0</v>
      </c>
      <c r="R94" s="38">
        <f t="shared" si="8"/>
        <v>10295922.119999999</v>
      </c>
      <c r="S94" s="38">
        <v>2419547.46</v>
      </c>
      <c r="T94" s="38">
        <v>2291514.0799999996</v>
      </c>
      <c r="U94" s="38">
        <v>3669460.58</v>
      </c>
      <c r="V94" s="38">
        <v>1915400</v>
      </c>
      <c r="W94" s="38">
        <v>0</v>
      </c>
      <c r="X94" s="38">
        <f t="shared" si="9"/>
        <v>454508.86000000034</v>
      </c>
      <c r="Y94" s="38">
        <v>106796.56999999983</v>
      </c>
      <c r="Z94" s="38">
        <v>101145.92000000039</v>
      </c>
      <c r="AA94" s="38">
        <f>O94-U94</f>
        <v>161966.37000000011</v>
      </c>
      <c r="AB94" s="38">
        <v>84600</v>
      </c>
      <c r="AC94" s="38">
        <v>0</v>
      </c>
      <c r="AD94" s="38">
        <f t="shared" si="10"/>
        <v>0</v>
      </c>
      <c r="AE94" s="38">
        <v>0</v>
      </c>
      <c r="AF94" s="38">
        <v>0</v>
      </c>
      <c r="AG94" s="38">
        <v>0</v>
      </c>
      <c r="AH94" s="38">
        <v>0</v>
      </c>
      <c r="AI94" s="38">
        <v>0</v>
      </c>
      <c r="AJ94" s="38">
        <f t="shared" si="11"/>
        <v>10750430.98</v>
      </c>
      <c r="AK94" s="54">
        <v>2024</v>
      </c>
    </row>
    <row r="95" spans="1:37" ht="56.25" hidden="1" customHeight="1" x14ac:dyDescent="0.25">
      <c r="A95" s="54" t="s">
        <v>456</v>
      </c>
      <c r="B95" s="40" t="s">
        <v>41</v>
      </c>
      <c r="C95" s="54" t="s">
        <v>42</v>
      </c>
      <c r="D95" s="41" t="s">
        <v>313</v>
      </c>
      <c r="E95" s="54" t="s">
        <v>73</v>
      </c>
      <c r="F95" s="40" t="s">
        <v>25</v>
      </c>
      <c r="G95" s="42">
        <v>9104</v>
      </c>
      <c r="H95" s="35">
        <v>3500.3</v>
      </c>
      <c r="I95" s="54">
        <v>230</v>
      </c>
      <c r="J95" s="54" t="s">
        <v>272</v>
      </c>
      <c r="K95" s="40" t="s">
        <v>35</v>
      </c>
      <c r="L95" s="38">
        <f t="shared" si="7"/>
        <v>4743606.8499999996</v>
      </c>
      <c r="M95" s="38">
        <v>0</v>
      </c>
      <c r="N95" s="38">
        <v>0</v>
      </c>
      <c r="O95" s="38">
        <v>4743606.8499999996</v>
      </c>
      <c r="P95" s="38">
        <v>0</v>
      </c>
      <c r="Q95" s="38">
        <v>0</v>
      </c>
      <c r="R95" s="38">
        <f t="shared" si="8"/>
        <v>4543079.79</v>
      </c>
      <c r="S95" s="38">
        <v>0</v>
      </c>
      <c r="T95" s="38">
        <v>0</v>
      </c>
      <c r="U95" s="38">
        <v>4543079.79</v>
      </c>
      <c r="V95" s="38">
        <v>0</v>
      </c>
      <c r="W95" s="38">
        <v>0</v>
      </c>
      <c r="X95" s="38">
        <f t="shared" si="9"/>
        <v>200527.05999999959</v>
      </c>
      <c r="Y95" s="38">
        <v>0</v>
      </c>
      <c r="Z95" s="38">
        <v>0</v>
      </c>
      <c r="AA95" s="38">
        <f>O95-U95</f>
        <v>200527.05999999959</v>
      </c>
      <c r="AB95" s="38">
        <v>0</v>
      </c>
      <c r="AC95" s="38">
        <v>0</v>
      </c>
      <c r="AD95" s="38">
        <f t="shared" si="10"/>
        <v>0</v>
      </c>
      <c r="AE95" s="38">
        <v>0</v>
      </c>
      <c r="AF95" s="38">
        <v>0</v>
      </c>
      <c r="AG95" s="38">
        <v>0</v>
      </c>
      <c r="AH95" s="38">
        <v>0</v>
      </c>
      <c r="AI95" s="38">
        <v>0</v>
      </c>
      <c r="AJ95" s="38">
        <f t="shared" si="11"/>
        <v>4743606.8499999996</v>
      </c>
      <c r="AK95" s="54">
        <v>2023</v>
      </c>
    </row>
    <row r="96" spans="1:37" ht="61.5" hidden="1" customHeight="1" x14ac:dyDescent="0.25">
      <c r="A96" s="54" t="s">
        <v>457</v>
      </c>
      <c r="B96" s="40" t="s">
        <v>41</v>
      </c>
      <c r="C96" s="54" t="s">
        <v>16</v>
      </c>
      <c r="D96" s="41" t="s">
        <v>238</v>
      </c>
      <c r="E96" s="54" t="s">
        <v>19</v>
      </c>
      <c r="F96" s="40" t="s">
        <v>65</v>
      </c>
      <c r="G96" s="42">
        <v>2600</v>
      </c>
      <c r="H96" s="54">
        <v>285.2</v>
      </c>
      <c r="I96" s="54">
        <v>22</v>
      </c>
      <c r="J96" s="54" t="s">
        <v>272</v>
      </c>
      <c r="K96" s="40" t="s">
        <v>155</v>
      </c>
      <c r="L96" s="38">
        <f t="shared" si="7"/>
        <v>5434676.6100000003</v>
      </c>
      <c r="M96" s="38">
        <v>0</v>
      </c>
      <c r="N96" s="38">
        <v>0</v>
      </c>
      <c r="O96" s="38">
        <v>5434676.6100000003</v>
      </c>
      <c r="P96" s="38">
        <v>0</v>
      </c>
      <c r="Q96" s="38">
        <v>0</v>
      </c>
      <c r="R96" s="38">
        <f t="shared" si="8"/>
        <v>5204935.87</v>
      </c>
      <c r="S96" s="38">
        <v>0</v>
      </c>
      <c r="T96" s="38">
        <v>0</v>
      </c>
      <c r="U96" s="38">
        <v>5204935.87</v>
      </c>
      <c r="V96" s="38">
        <v>0</v>
      </c>
      <c r="W96" s="38">
        <v>0</v>
      </c>
      <c r="X96" s="38">
        <f t="shared" si="9"/>
        <v>229740.74000000022</v>
      </c>
      <c r="Y96" s="38">
        <v>0</v>
      </c>
      <c r="Z96" s="38">
        <v>0</v>
      </c>
      <c r="AA96" s="38">
        <f>O96-U96</f>
        <v>229740.74000000022</v>
      </c>
      <c r="AB96" s="38">
        <v>0</v>
      </c>
      <c r="AC96" s="38">
        <v>0</v>
      </c>
      <c r="AD96" s="38">
        <f t="shared" si="10"/>
        <v>0</v>
      </c>
      <c r="AE96" s="38">
        <v>0</v>
      </c>
      <c r="AF96" s="38">
        <v>0</v>
      </c>
      <c r="AG96" s="38">
        <v>0</v>
      </c>
      <c r="AH96" s="38">
        <v>0</v>
      </c>
      <c r="AI96" s="38">
        <v>0</v>
      </c>
      <c r="AJ96" s="38">
        <f t="shared" si="11"/>
        <v>5434676.6100000003</v>
      </c>
      <c r="AK96" s="54">
        <v>2023</v>
      </c>
    </row>
    <row r="97" spans="1:37" ht="53.25" hidden="1" customHeight="1" x14ac:dyDescent="0.25">
      <c r="A97" s="54" t="s">
        <v>458</v>
      </c>
      <c r="B97" s="40" t="s">
        <v>72</v>
      </c>
      <c r="C97" s="54" t="s">
        <v>20</v>
      </c>
      <c r="D97" s="41" t="s">
        <v>258</v>
      </c>
      <c r="E97" s="54">
        <v>80</v>
      </c>
      <c r="F97" s="40" t="s">
        <v>25</v>
      </c>
      <c r="G97" s="42">
        <v>210</v>
      </c>
      <c r="H97" s="54">
        <v>66.7</v>
      </c>
      <c r="I97" s="54">
        <v>7</v>
      </c>
      <c r="J97" s="54" t="s">
        <v>272</v>
      </c>
      <c r="K97" s="40" t="s">
        <v>138</v>
      </c>
      <c r="L97" s="38">
        <f t="shared" si="7"/>
        <v>400000</v>
      </c>
      <c r="M97" s="38">
        <v>0</v>
      </c>
      <c r="N97" s="38">
        <v>400000</v>
      </c>
      <c r="O97" s="38">
        <v>0</v>
      </c>
      <c r="P97" s="38">
        <v>0</v>
      </c>
      <c r="Q97" s="38">
        <v>0</v>
      </c>
      <c r="R97" s="38">
        <f t="shared" si="8"/>
        <v>383090.22000000003</v>
      </c>
      <c r="S97" s="38">
        <v>0</v>
      </c>
      <c r="T97" s="38">
        <v>383090.22000000003</v>
      </c>
      <c r="U97" s="38">
        <v>0</v>
      </c>
      <c r="V97" s="38">
        <v>0</v>
      </c>
      <c r="W97" s="38">
        <v>0</v>
      </c>
      <c r="X97" s="38">
        <f t="shared" si="9"/>
        <v>16909.77999999997</v>
      </c>
      <c r="Y97" s="38">
        <v>0</v>
      </c>
      <c r="Z97" s="38">
        <v>16909.77999999997</v>
      </c>
      <c r="AA97" s="38">
        <v>0</v>
      </c>
      <c r="AB97" s="38">
        <v>0</v>
      </c>
      <c r="AC97" s="38">
        <v>0</v>
      </c>
      <c r="AD97" s="38">
        <f t="shared" si="10"/>
        <v>0</v>
      </c>
      <c r="AE97" s="38">
        <v>0</v>
      </c>
      <c r="AF97" s="38">
        <v>0</v>
      </c>
      <c r="AG97" s="38">
        <v>0</v>
      </c>
      <c r="AH97" s="38">
        <v>0</v>
      </c>
      <c r="AI97" s="38">
        <v>0</v>
      </c>
      <c r="AJ97" s="38">
        <f t="shared" si="11"/>
        <v>400000</v>
      </c>
      <c r="AK97" s="54">
        <v>2022</v>
      </c>
    </row>
    <row r="98" spans="1:37" ht="58.5" hidden="1" customHeight="1" x14ac:dyDescent="0.25">
      <c r="A98" s="54" t="s">
        <v>459</v>
      </c>
      <c r="B98" s="40" t="s">
        <v>72</v>
      </c>
      <c r="C98" s="54" t="s">
        <v>20</v>
      </c>
      <c r="D98" s="41" t="s">
        <v>259</v>
      </c>
      <c r="E98" s="54">
        <v>63</v>
      </c>
      <c r="F98" s="40" t="s">
        <v>25</v>
      </c>
      <c r="G98" s="42">
        <v>140</v>
      </c>
      <c r="H98" s="54">
        <v>68.5</v>
      </c>
      <c r="I98" s="54">
        <v>7</v>
      </c>
      <c r="J98" s="54" t="s">
        <v>272</v>
      </c>
      <c r="K98" s="40" t="s">
        <v>138</v>
      </c>
      <c r="L98" s="38">
        <f t="shared" si="7"/>
        <v>400000</v>
      </c>
      <c r="M98" s="38">
        <v>0</v>
      </c>
      <c r="N98" s="38">
        <v>400000</v>
      </c>
      <c r="O98" s="38">
        <v>0</v>
      </c>
      <c r="P98" s="38">
        <v>0</v>
      </c>
      <c r="Q98" s="38">
        <v>0</v>
      </c>
      <c r="R98" s="38">
        <f t="shared" si="8"/>
        <v>383090.22000000003</v>
      </c>
      <c r="S98" s="38">
        <v>0</v>
      </c>
      <c r="T98" s="38">
        <v>383090.22000000003</v>
      </c>
      <c r="U98" s="38">
        <v>0</v>
      </c>
      <c r="V98" s="38">
        <v>0</v>
      </c>
      <c r="W98" s="38">
        <v>0</v>
      </c>
      <c r="X98" s="38">
        <f t="shared" si="9"/>
        <v>16909.77999999997</v>
      </c>
      <c r="Y98" s="38">
        <v>0</v>
      </c>
      <c r="Z98" s="38">
        <v>16909.77999999997</v>
      </c>
      <c r="AA98" s="38">
        <v>0</v>
      </c>
      <c r="AB98" s="38">
        <v>0</v>
      </c>
      <c r="AC98" s="38">
        <v>0</v>
      </c>
      <c r="AD98" s="38">
        <f t="shared" si="10"/>
        <v>0</v>
      </c>
      <c r="AE98" s="38">
        <v>0</v>
      </c>
      <c r="AF98" s="38">
        <v>0</v>
      </c>
      <c r="AG98" s="38">
        <v>0</v>
      </c>
      <c r="AH98" s="38">
        <v>0</v>
      </c>
      <c r="AI98" s="38">
        <v>0</v>
      </c>
      <c r="AJ98" s="38">
        <f t="shared" si="11"/>
        <v>400000</v>
      </c>
      <c r="AK98" s="54">
        <v>2022</v>
      </c>
    </row>
    <row r="99" spans="1:37" ht="58.5" hidden="1" customHeight="1" x14ac:dyDescent="0.25">
      <c r="A99" s="54" t="s">
        <v>460</v>
      </c>
      <c r="B99" s="40" t="s">
        <v>72</v>
      </c>
      <c r="C99" s="54" t="s">
        <v>20</v>
      </c>
      <c r="D99" s="41" t="s">
        <v>260</v>
      </c>
      <c r="E99" s="54">
        <v>80</v>
      </c>
      <c r="F99" s="40" t="s">
        <v>25</v>
      </c>
      <c r="G99" s="42">
        <v>300</v>
      </c>
      <c r="H99" s="54">
        <v>86.3</v>
      </c>
      <c r="I99" s="54">
        <v>7</v>
      </c>
      <c r="J99" s="54" t="s">
        <v>272</v>
      </c>
      <c r="K99" s="40" t="s">
        <v>138</v>
      </c>
      <c r="L99" s="38">
        <f t="shared" si="7"/>
        <v>400000</v>
      </c>
      <c r="M99" s="38">
        <v>0</v>
      </c>
      <c r="N99" s="38">
        <v>400000</v>
      </c>
      <c r="O99" s="38">
        <v>0</v>
      </c>
      <c r="P99" s="38">
        <v>0</v>
      </c>
      <c r="Q99" s="38">
        <v>0</v>
      </c>
      <c r="R99" s="38">
        <f t="shared" si="8"/>
        <v>383090.22000000003</v>
      </c>
      <c r="S99" s="38">
        <v>0</v>
      </c>
      <c r="T99" s="38">
        <v>383090.22000000003</v>
      </c>
      <c r="U99" s="38">
        <v>0</v>
      </c>
      <c r="V99" s="38">
        <v>0</v>
      </c>
      <c r="W99" s="38">
        <v>0</v>
      </c>
      <c r="X99" s="38">
        <f t="shared" si="9"/>
        <v>16909.77999999997</v>
      </c>
      <c r="Y99" s="38">
        <v>0</v>
      </c>
      <c r="Z99" s="38">
        <v>16909.77999999997</v>
      </c>
      <c r="AA99" s="38">
        <v>0</v>
      </c>
      <c r="AB99" s="38">
        <v>0</v>
      </c>
      <c r="AC99" s="38">
        <v>0</v>
      </c>
      <c r="AD99" s="38">
        <f t="shared" si="10"/>
        <v>0</v>
      </c>
      <c r="AE99" s="38">
        <v>0</v>
      </c>
      <c r="AF99" s="38">
        <v>0</v>
      </c>
      <c r="AG99" s="38">
        <v>0</v>
      </c>
      <c r="AH99" s="38">
        <v>0</v>
      </c>
      <c r="AI99" s="38">
        <v>0</v>
      </c>
      <c r="AJ99" s="38">
        <f t="shared" si="11"/>
        <v>400000</v>
      </c>
      <c r="AK99" s="54">
        <v>2022</v>
      </c>
    </row>
    <row r="100" spans="1:37" ht="60" hidden="1" customHeight="1" x14ac:dyDescent="0.25">
      <c r="A100" s="54" t="s">
        <v>461</v>
      </c>
      <c r="B100" s="40" t="s">
        <v>72</v>
      </c>
      <c r="C100" s="54" t="s">
        <v>20</v>
      </c>
      <c r="D100" s="41" t="s">
        <v>261</v>
      </c>
      <c r="E100" s="54">
        <v>80</v>
      </c>
      <c r="F100" s="40" t="s">
        <v>25</v>
      </c>
      <c r="G100" s="42">
        <v>420</v>
      </c>
      <c r="H100" s="54">
        <v>54</v>
      </c>
      <c r="I100" s="54">
        <v>7</v>
      </c>
      <c r="J100" s="54" t="s">
        <v>272</v>
      </c>
      <c r="K100" s="40" t="s">
        <v>138</v>
      </c>
      <c r="L100" s="38">
        <f t="shared" si="7"/>
        <v>400000</v>
      </c>
      <c r="M100" s="38">
        <v>0</v>
      </c>
      <c r="N100" s="38">
        <v>400000</v>
      </c>
      <c r="O100" s="38">
        <v>0</v>
      </c>
      <c r="P100" s="38">
        <v>0</v>
      </c>
      <c r="Q100" s="38">
        <v>0</v>
      </c>
      <c r="R100" s="38">
        <f t="shared" si="8"/>
        <v>383090.22000000003</v>
      </c>
      <c r="S100" s="38">
        <v>0</v>
      </c>
      <c r="T100" s="38">
        <v>383090.22000000003</v>
      </c>
      <c r="U100" s="38">
        <v>0</v>
      </c>
      <c r="V100" s="38">
        <v>0</v>
      </c>
      <c r="W100" s="38">
        <v>0</v>
      </c>
      <c r="X100" s="38">
        <f t="shared" si="9"/>
        <v>16909.77999999997</v>
      </c>
      <c r="Y100" s="38">
        <v>0</v>
      </c>
      <c r="Z100" s="38">
        <v>16909.77999999997</v>
      </c>
      <c r="AA100" s="38">
        <v>0</v>
      </c>
      <c r="AB100" s="38">
        <v>0</v>
      </c>
      <c r="AC100" s="38">
        <v>0</v>
      </c>
      <c r="AD100" s="38">
        <f t="shared" si="10"/>
        <v>0</v>
      </c>
      <c r="AE100" s="38">
        <v>0</v>
      </c>
      <c r="AF100" s="38">
        <v>0</v>
      </c>
      <c r="AG100" s="38">
        <v>0</v>
      </c>
      <c r="AH100" s="38">
        <v>0</v>
      </c>
      <c r="AI100" s="38">
        <v>0</v>
      </c>
      <c r="AJ100" s="38">
        <f t="shared" si="11"/>
        <v>400000</v>
      </c>
      <c r="AK100" s="54">
        <v>2022</v>
      </c>
    </row>
    <row r="101" spans="1:37" ht="138" hidden="1" customHeight="1" x14ac:dyDescent="0.25">
      <c r="A101" s="54" t="s">
        <v>462</v>
      </c>
      <c r="B101" s="40" t="s">
        <v>74</v>
      </c>
      <c r="C101" s="54" t="s">
        <v>30</v>
      </c>
      <c r="D101" s="41" t="s">
        <v>360</v>
      </c>
      <c r="E101" s="54" t="s">
        <v>75</v>
      </c>
      <c r="F101" s="40" t="s">
        <v>65</v>
      </c>
      <c r="G101" s="42">
        <v>11448</v>
      </c>
      <c r="H101" s="42">
        <v>6400</v>
      </c>
      <c r="I101" s="54">
        <v>238</v>
      </c>
      <c r="J101" s="54" t="s">
        <v>272</v>
      </c>
      <c r="K101" s="40" t="s">
        <v>156</v>
      </c>
      <c r="L101" s="38">
        <f t="shared" si="7"/>
        <v>7481230.0999999996</v>
      </c>
      <c r="M101" s="38">
        <v>4359709.5999999996</v>
      </c>
      <c r="N101" s="38">
        <v>2296570</v>
      </c>
      <c r="O101" s="38">
        <v>824950.5</v>
      </c>
      <c r="P101" s="38">
        <v>0</v>
      </c>
      <c r="Q101" s="38">
        <v>0</v>
      </c>
      <c r="R101" s="38">
        <f t="shared" si="8"/>
        <v>7164973.9100000001</v>
      </c>
      <c r="S101" s="38">
        <v>4175410.5300000003</v>
      </c>
      <c r="T101" s="38">
        <v>2199486.11</v>
      </c>
      <c r="U101" s="38">
        <v>790077.27</v>
      </c>
      <c r="V101" s="38">
        <v>0</v>
      </c>
      <c r="W101" s="38">
        <v>0</v>
      </c>
      <c r="X101" s="38">
        <f t="shared" si="9"/>
        <v>316256.18999999948</v>
      </c>
      <c r="Y101" s="38">
        <v>184299.06999999937</v>
      </c>
      <c r="Z101" s="38">
        <v>97083.89000000013</v>
      </c>
      <c r="AA101" s="38">
        <f>O101-U101</f>
        <v>34873.229999999981</v>
      </c>
      <c r="AB101" s="38">
        <v>0</v>
      </c>
      <c r="AC101" s="38">
        <v>0</v>
      </c>
      <c r="AD101" s="38">
        <f t="shared" si="10"/>
        <v>0</v>
      </c>
      <c r="AE101" s="38">
        <v>0</v>
      </c>
      <c r="AF101" s="38">
        <v>0</v>
      </c>
      <c r="AG101" s="38">
        <v>0</v>
      </c>
      <c r="AH101" s="38">
        <v>0</v>
      </c>
      <c r="AI101" s="38">
        <v>0</v>
      </c>
      <c r="AJ101" s="38">
        <f t="shared" si="11"/>
        <v>7481230.0999999996</v>
      </c>
      <c r="AK101" s="54">
        <v>2023</v>
      </c>
    </row>
    <row r="102" spans="1:37" ht="58.5" hidden="1" customHeight="1" x14ac:dyDescent="0.25">
      <c r="A102" s="54" t="s">
        <v>463</v>
      </c>
      <c r="B102" s="40" t="s">
        <v>74</v>
      </c>
      <c r="C102" s="54" t="s">
        <v>20</v>
      </c>
      <c r="D102" s="41" t="s">
        <v>192</v>
      </c>
      <c r="E102" s="54" t="s">
        <v>19</v>
      </c>
      <c r="F102" s="40" t="s">
        <v>25</v>
      </c>
      <c r="G102" s="54">
        <v>187</v>
      </c>
      <c r="H102" s="54">
        <v>51.1</v>
      </c>
      <c r="I102" s="54">
        <v>10</v>
      </c>
      <c r="J102" s="54" t="s">
        <v>272</v>
      </c>
      <c r="K102" s="40" t="s">
        <v>76</v>
      </c>
      <c r="L102" s="38">
        <f t="shared" si="7"/>
        <v>1338495.6000000001</v>
      </c>
      <c r="M102" s="38">
        <v>0</v>
      </c>
      <c r="N102" s="38">
        <v>0</v>
      </c>
      <c r="O102" s="38">
        <v>1338495.6000000001</v>
      </c>
      <c r="P102" s="38">
        <v>0</v>
      </c>
      <c r="Q102" s="38">
        <v>0</v>
      </c>
      <c r="R102" s="38">
        <f t="shared" si="8"/>
        <v>1281913.21</v>
      </c>
      <c r="S102" s="38">
        <v>0</v>
      </c>
      <c r="T102" s="38">
        <v>0</v>
      </c>
      <c r="U102" s="38">
        <v>1281913.21</v>
      </c>
      <c r="V102" s="38">
        <v>0</v>
      </c>
      <c r="W102" s="38">
        <v>0</v>
      </c>
      <c r="X102" s="38">
        <f t="shared" si="9"/>
        <v>56582.39000000013</v>
      </c>
      <c r="Y102" s="38">
        <v>0</v>
      </c>
      <c r="Z102" s="38">
        <v>0</v>
      </c>
      <c r="AA102" s="38">
        <f>O102-U102</f>
        <v>56582.39000000013</v>
      </c>
      <c r="AB102" s="38">
        <v>0</v>
      </c>
      <c r="AC102" s="38">
        <v>0</v>
      </c>
      <c r="AD102" s="38">
        <f t="shared" si="10"/>
        <v>0</v>
      </c>
      <c r="AE102" s="38">
        <v>0</v>
      </c>
      <c r="AF102" s="38">
        <v>0</v>
      </c>
      <c r="AG102" s="38">
        <v>0</v>
      </c>
      <c r="AH102" s="38">
        <v>0</v>
      </c>
      <c r="AI102" s="38">
        <v>0</v>
      </c>
      <c r="AJ102" s="38">
        <f t="shared" si="11"/>
        <v>1338495.6000000001</v>
      </c>
      <c r="AK102" s="54">
        <v>2023</v>
      </c>
    </row>
    <row r="103" spans="1:37" ht="59.25" hidden="1" customHeight="1" x14ac:dyDescent="0.25">
      <c r="A103" s="54" t="s">
        <v>464</v>
      </c>
      <c r="B103" s="40" t="s">
        <v>74</v>
      </c>
      <c r="C103" s="54" t="s">
        <v>20</v>
      </c>
      <c r="D103" s="41" t="s">
        <v>314</v>
      </c>
      <c r="E103" s="54" t="s">
        <v>19</v>
      </c>
      <c r="F103" s="40" t="s">
        <v>25</v>
      </c>
      <c r="G103" s="54">
        <v>367</v>
      </c>
      <c r="H103" s="54">
        <v>149</v>
      </c>
      <c r="I103" s="54">
        <v>10</v>
      </c>
      <c r="J103" s="54" t="s">
        <v>272</v>
      </c>
      <c r="K103" s="40" t="s">
        <v>76</v>
      </c>
      <c r="L103" s="38">
        <f t="shared" si="7"/>
        <v>1348916.4</v>
      </c>
      <c r="M103" s="38">
        <v>0</v>
      </c>
      <c r="N103" s="38">
        <v>0</v>
      </c>
      <c r="O103" s="38">
        <v>1348916.4</v>
      </c>
      <c r="P103" s="38">
        <v>0</v>
      </c>
      <c r="Q103" s="38">
        <v>0</v>
      </c>
      <c r="R103" s="38">
        <f t="shared" si="8"/>
        <v>1291893.49</v>
      </c>
      <c r="S103" s="38">
        <v>0</v>
      </c>
      <c r="T103" s="38">
        <v>0</v>
      </c>
      <c r="U103" s="38">
        <v>1291893.49</v>
      </c>
      <c r="V103" s="38">
        <v>0</v>
      </c>
      <c r="W103" s="38">
        <v>0</v>
      </c>
      <c r="X103" s="38">
        <f t="shared" si="9"/>
        <v>57022.909999999916</v>
      </c>
      <c r="Y103" s="38">
        <v>0</v>
      </c>
      <c r="Z103" s="38">
        <v>0</v>
      </c>
      <c r="AA103" s="38">
        <f>O103-U103</f>
        <v>57022.909999999916</v>
      </c>
      <c r="AB103" s="38">
        <v>0</v>
      </c>
      <c r="AC103" s="38">
        <v>0</v>
      </c>
      <c r="AD103" s="38">
        <f t="shared" si="10"/>
        <v>0</v>
      </c>
      <c r="AE103" s="38">
        <v>0</v>
      </c>
      <c r="AF103" s="38">
        <v>0</v>
      </c>
      <c r="AG103" s="38">
        <v>0</v>
      </c>
      <c r="AH103" s="38">
        <v>0</v>
      </c>
      <c r="AI103" s="38">
        <v>0</v>
      </c>
      <c r="AJ103" s="38">
        <f t="shared" si="11"/>
        <v>1348916.4</v>
      </c>
      <c r="AK103" s="54">
        <v>2023</v>
      </c>
    </row>
    <row r="104" spans="1:37" ht="84" hidden="1" customHeight="1" x14ac:dyDescent="0.25">
      <c r="A104" s="54" t="s">
        <v>465</v>
      </c>
      <c r="B104" s="40" t="s">
        <v>74</v>
      </c>
      <c r="C104" s="54" t="s">
        <v>20</v>
      </c>
      <c r="D104" s="41" t="s">
        <v>315</v>
      </c>
      <c r="E104" s="54" t="s">
        <v>19</v>
      </c>
      <c r="F104" s="40" t="s">
        <v>25</v>
      </c>
      <c r="G104" s="54">
        <v>486</v>
      </c>
      <c r="H104" s="54">
        <v>97</v>
      </c>
      <c r="I104" s="54">
        <v>10</v>
      </c>
      <c r="J104" s="54" t="s">
        <v>272</v>
      </c>
      <c r="K104" s="40" t="s">
        <v>76</v>
      </c>
      <c r="L104" s="38">
        <f t="shared" si="7"/>
        <v>1214701.8</v>
      </c>
      <c r="M104" s="38">
        <v>0</v>
      </c>
      <c r="N104" s="38">
        <v>0</v>
      </c>
      <c r="O104" s="38">
        <v>1214701.8</v>
      </c>
      <c r="P104" s="38">
        <v>0</v>
      </c>
      <c r="Q104" s="38">
        <v>0</v>
      </c>
      <c r="R104" s="38">
        <f t="shared" si="8"/>
        <v>1163352.56</v>
      </c>
      <c r="S104" s="38">
        <v>0</v>
      </c>
      <c r="T104" s="38">
        <v>0</v>
      </c>
      <c r="U104" s="38">
        <v>1163352.56</v>
      </c>
      <c r="V104" s="38">
        <v>0</v>
      </c>
      <c r="W104" s="38">
        <v>0</v>
      </c>
      <c r="X104" s="38">
        <f t="shared" si="9"/>
        <v>51349.239999999991</v>
      </c>
      <c r="Y104" s="38">
        <v>0</v>
      </c>
      <c r="Z104" s="38">
        <v>0</v>
      </c>
      <c r="AA104" s="38">
        <f>O104-U104</f>
        <v>51349.239999999991</v>
      </c>
      <c r="AB104" s="38">
        <v>0</v>
      </c>
      <c r="AC104" s="38">
        <v>0</v>
      </c>
      <c r="AD104" s="38">
        <f t="shared" si="10"/>
        <v>0</v>
      </c>
      <c r="AE104" s="38">
        <v>0</v>
      </c>
      <c r="AF104" s="38">
        <v>0</v>
      </c>
      <c r="AG104" s="38">
        <v>0</v>
      </c>
      <c r="AH104" s="38">
        <v>0</v>
      </c>
      <c r="AI104" s="38">
        <v>0</v>
      </c>
      <c r="AJ104" s="38">
        <f t="shared" si="11"/>
        <v>1214701.8</v>
      </c>
      <c r="AK104" s="54">
        <v>2023</v>
      </c>
    </row>
    <row r="105" spans="1:37" ht="53.25" hidden="1" customHeight="1" x14ac:dyDescent="0.25">
      <c r="A105" s="54" t="s">
        <v>466</v>
      </c>
      <c r="B105" s="40" t="s">
        <v>74</v>
      </c>
      <c r="C105" s="54" t="s">
        <v>20</v>
      </c>
      <c r="D105" s="41" t="s">
        <v>193</v>
      </c>
      <c r="E105" s="54">
        <v>80</v>
      </c>
      <c r="F105" s="40" t="s">
        <v>65</v>
      </c>
      <c r="G105" s="54">
        <v>201</v>
      </c>
      <c r="H105" s="54">
        <v>40</v>
      </c>
      <c r="I105" s="54">
        <v>10</v>
      </c>
      <c r="J105" s="54" t="s">
        <v>272</v>
      </c>
      <c r="K105" s="40" t="s">
        <v>138</v>
      </c>
      <c r="L105" s="38">
        <f t="shared" si="7"/>
        <v>300000</v>
      </c>
      <c r="M105" s="38">
        <v>0</v>
      </c>
      <c r="N105" s="38">
        <v>300000</v>
      </c>
      <c r="O105" s="38">
        <v>0</v>
      </c>
      <c r="P105" s="38">
        <v>0</v>
      </c>
      <c r="Q105" s="38">
        <v>0</v>
      </c>
      <c r="R105" s="38">
        <f t="shared" si="8"/>
        <v>287317.55</v>
      </c>
      <c r="S105" s="38">
        <v>0</v>
      </c>
      <c r="T105" s="38">
        <v>287317.55</v>
      </c>
      <c r="U105" s="38">
        <v>0</v>
      </c>
      <c r="V105" s="38">
        <v>0</v>
      </c>
      <c r="W105" s="38">
        <v>0</v>
      </c>
      <c r="X105" s="38">
        <f t="shared" si="9"/>
        <v>12682.450000000012</v>
      </c>
      <c r="Y105" s="38">
        <v>0</v>
      </c>
      <c r="Z105" s="38">
        <v>12682.450000000012</v>
      </c>
      <c r="AA105" s="38">
        <v>0</v>
      </c>
      <c r="AB105" s="38">
        <v>0</v>
      </c>
      <c r="AC105" s="38">
        <v>0</v>
      </c>
      <c r="AD105" s="38">
        <f t="shared" si="10"/>
        <v>0</v>
      </c>
      <c r="AE105" s="38">
        <v>0</v>
      </c>
      <c r="AF105" s="38">
        <v>0</v>
      </c>
      <c r="AG105" s="38">
        <v>0</v>
      </c>
      <c r="AH105" s="38">
        <v>0</v>
      </c>
      <c r="AI105" s="38">
        <v>0</v>
      </c>
      <c r="AJ105" s="38">
        <f t="shared" si="11"/>
        <v>300000</v>
      </c>
      <c r="AK105" s="54">
        <v>2022</v>
      </c>
    </row>
    <row r="106" spans="1:37" ht="50.25" hidden="1" customHeight="1" x14ac:dyDescent="0.25">
      <c r="A106" s="54" t="s">
        <v>467</v>
      </c>
      <c r="B106" s="40" t="s">
        <v>74</v>
      </c>
      <c r="C106" s="54" t="s">
        <v>20</v>
      </c>
      <c r="D106" s="41" t="s">
        <v>194</v>
      </c>
      <c r="E106" s="54">
        <v>80</v>
      </c>
      <c r="F106" s="40" t="s">
        <v>65</v>
      </c>
      <c r="G106" s="54">
        <v>312</v>
      </c>
      <c r="H106" s="54">
        <v>40</v>
      </c>
      <c r="I106" s="54">
        <v>10</v>
      </c>
      <c r="J106" s="54" t="s">
        <v>272</v>
      </c>
      <c r="K106" s="40" t="s">
        <v>138</v>
      </c>
      <c r="L106" s="38">
        <f t="shared" si="7"/>
        <v>300000</v>
      </c>
      <c r="M106" s="38">
        <v>0</v>
      </c>
      <c r="N106" s="38">
        <v>300000</v>
      </c>
      <c r="O106" s="38">
        <v>0</v>
      </c>
      <c r="P106" s="38">
        <v>0</v>
      </c>
      <c r="Q106" s="38">
        <v>0</v>
      </c>
      <c r="R106" s="38">
        <f t="shared" si="8"/>
        <v>287317.55</v>
      </c>
      <c r="S106" s="38">
        <v>0</v>
      </c>
      <c r="T106" s="38">
        <v>287317.55</v>
      </c>
      <c r="U106" s="38">
        <v>0</v>
      </c>
      <c r="V106" s="38">
        <v>0</v>
      </c>
      <c r="W106" s="38">
        <v>0</v>
      </c>
      <c r="X106" s="38">
        <f t="shared" si="9"/>
        <v>12682.450000000012</v>
      </c>
      <c r="Y106" s="38">
        <v>0</v>
      </c>
      <c r="Z106" s="38">
        <v>12682.450000000012</v>
      </c>
      <c r="AA106" s="38">
        <v>0</v>
      </c>
      <c r="AB106" s="38">
        <v>0</v>
      </c>
      <c r="AC106" s="38">
        <v>0</v>
      </c>
      <c r="AD106" s="38">
        <f t="shared" si="10"/>
        <v>0</v>
      </c>
      <c r="AE106" s="38">
        <v>0</v>
      </c>
      <c r="AF106" s="38">
        <v>0</v>
      </c>
      <c r="AG106" s="38">
        <v>0</v>
      </c>
      <c r="AH106" s="38">
        <v>0</v>
      </c>
      <c r="AI106" s="38">
        <v>0</v>
      </c>
      <c r="AJ106" s="38">
        <f t="shared" si="11"/>
        <v>300000</v>
      </c>
      <c r="AK106" s="54">
        <v>2022</v>
      </c>
    </row>
    <row r="107" spans="1:37" ht="53.25" hidden="1" customHeight="1" x14ac:dyDescent="0.25">
      <c r="A107" s="54" t="s">
        <v>468</v>
      </c>
      <c r="B107" s="40" t="s">
        <v>74</v>
      </c>
      <c r="C107" s="54" t="s">
        <v>20</v>
      </c>
      <c r="D107" s="41" t="s">
        <v>195</v>
      </c>
      <c r="E107" s="54">
        <v>80</v>
      </c>
      <c r="F107" s="40" t="s">
        <v>65</v>
      </c>
      <c r="G107" s="54">
        <v>175</v>
      </c>
      <c r="H107" s="54">
        <v>40</v>
      </c>
      <c r="I107" s="54">
        <v>10</v>
      </c>
      <c r="J107" s="54" t="s">
        <v>272</v>
      </c>
      <c r="K107" s="40" t="s">
        <v>138</v>
      </c>
      <c r="L107" s="38">
        <f t="shared" si="7"/>
        <v>300000</v>
      </c>
      <c r="M107" s="38">
        <v>0</v>
      </c>
      <c r="N107" s="38">
        <v>300000</v>
      </c>
      <c r="O107" s="38">
        <v>0</v>
      </c>
      <c r="P107" s="38">
        <v>0</v>
      </c>
      <c r="Q107" s="38">
        <v>0</v>
      </c>
      <c r="R107" s="38">
        <f t="shared" si="8"/>
        <v>287317.55</v>
      </c>
      <c r="S107" s="38">
        <v>0</v>
      </c>
      <c r="T107" s="38">
        <v>287317.55</v>
      </c>
      <c r="U107" s="38">
        <v>0</v>
      </c>
      <c r="V107" s="38">
        <v>0</v>
      </c>
      <c r="W107" s="38">
        <v>0</v>
      </c>
      <c r="X107" s="38">
        <f t="shared" si="9"/>
        <v>12682.450000000012</v>
      </c>
      <c r="Y107" s="38">
        <v>0</v>
      </c>
      <c r="Z107" s="38">
        <v>12682.450000000012</v>
      </c>
      <c r="AA107" s="38">
        <v>0</v>
      </c>
      <c r="AB107" s="38">
        <v>0</v>
      </c>
      <c r="AC107" s="38">
        <v>0</v>
      </c>
      <c r="AD107" s="38">
        <f t="shared" si="10"/>
        <v>0</v>
      </c>
      <c r="AE107" s="38">
        <v>0</v>
      </c>
      <c r="AF107" s="38">
        <v>0</v>
      </c>
      <c r="AG107" s="38">
        <v>0</v>
      </c>
      <c r="AH107" s="38">
        <v>0</v>
      </c>
      <c r="AI107" s="38">
        <v>0</v>
      </c>
      <c r="AJ107" s="38">
        <f t="shared" si="11"/>
        <v>300000</v>
      </c>
      <c r="AK107" s="54">
        <v>2022</v>
      </c>
    </row>
    <row r="108" spans="1:37" ht="54" hidden="1" customHeight="1" x14ac:dyDescent="0.25">
      <c r="A108" s="54" t="s">
        <v>469</v>
      </c>
      <c r="B108" s="40" t="s">
        <v>74</v>
      </c>
      <c r="C108" s="54" t="s">
        <v>20</v>
      </c>
      <c r="D108" s="41" t="s">
        <v>196</v>
      </c>
      <c r="E108" s="54">
        <v>80</v>
      </c>
      <c r="F108" s="40" t="s">
        <v>65</v>
      </c>
      <c r="G108" s="54">
        <v>112</v>
      </c>
      <c r="H108" s="54">
        <v>40</v>
      </c>
      <c r="I108" s="54">
        <v>10</v>
      </c>
      <c r="J108" s="54" t="s">
        <v>272</v>
      </c>
      <c r="K108" s="40" t="s">
        <v>138</v>
      </c>
      <c r="L108" s="38">
        <f t="shared" si="7"/>
        <v>300000</v>
      </c>
      <c r="M108" s="38">
        <v>0</v>
      </c>
      <c r="N108" s="38">
        <v>300000</v>
      </c>
      <c r="O108" s="38">
        <v>0</v>
      </c>
      <c r="P108" s="38">
        <v>0</v>
      </c>
      <c r="Q108" s="38">
        <v>0</v>
      </c>
      <c r="R108" s="38">
        <f t="shared" si="8"/>
        <v>287317.55</v>
      </c>
      <c r="S108" s="38">
        <v>0</v>
      </c>
      <c r="T108" s="38">
        <v>287317.55</v>
      </c>
      <c r="U108" s="38">
        <v>0</v>
      </c>
      <c r="V108" s="38">
        <v>0</v>
      </c>
      <c r="W108" s="38">
        <v>0</v>
      </c>
      <c r="X108" s="38">
        <f t="shared" si="9"/>
        <v>12682.450000000012</v>
      </c>
      <c r="Y108" s="38">
        <v>0</v>
      </c>
      <c r="Z108" s="38">
        <v>12682.450000000012</v>
      </c>
      <c r="AA108" s="38">
        <v>0</v>
      </c>
      <c r="AB108" s="38">
        <v>0</v>
      </c>
      <c r="AC108" s="38">
        <v>0</v>
      </c>
      <c r="AD108" s="38">
        <f t="shared" si="10"/>
        <v>0</v>
      </c>
      <c r="AE108" s="38">
        <v>0</v>
      </c>
      <c r="AF108" s="38">
        <v>0</v>
      </c>
      <c r="AG108" s="38">
        <v>0</v>
      </c>
      <c r="AH108" s="38">
        <v>0</v>
      </c>
      <c r="AI108" s="38">
        <v>0</v>
      </c>
      <c r="AJ108" s="38">
        <f t="shared" si="11"/>
        <v>300000</v>
      </c>
      <c r="AK108" s="54">
        <v>2022</v>
      </c>
    </row>
    <row r="109" spans="1:37" ht="51" hidden="1" customHeight="1" x14ac:dyDescent="0.25">
      <c r="A109" s="54" t="s">
        <v>470</v>
      </c>
      <c r="B109" s="40" t="s">
        <v>74</v>
      </c>
      <c r="C109" s="54" t="s">
        <v>20</v>
      </c>
      <c r="D109" s="41" t="s">
        <v>197</v>
      </c>
      <c r="E109" s="54">
        <v>80</v>
      </c>
      <c r="F109" s="40" t="s">
        <v>65</v>
      </c>
      <c r="G109" s="54">
        <v>237</v>
      </c>
      <c r="H109" s="54">
        <v>40</v>
      </c>
      <c r="I109" s="54">
        <v>10</v>
      </c>
      <c r="J109" s="54" t="s">
        <v>272</v>
      </c>
      <c r="K109" s="40" t="s">
        <v>138</v>
      </c>
      <c r="L109" s="38">
        <f t="shared" si="7"/>
        <v>300000</v>
      </c>
      <c r="M109" s="38">
        <v>0</v>
      </c>
      <c r="N109" s="38">
        <v>300000</v>
      </c>
      <c r="O109" s="38">
        <v>0</v>
      </c>
      <c r="P109" s="38">
        <v>0</v>
      </c>
      <c r="Q109" s="38">
        <v>0</v>
      </c>
      <c r="R109" s="38">
        <f t="shared" si="8"/>
        <v>287317.55</v>
      </c>
      <c r="S109" s="38">
        <v>0</v>
      </c>
      <c r="T109" s="38">
        <v>287317.55</v>
      </c>
      <c r="U109" s="38">
        <v>0</v>
      </c>
      <c r="V109" s="38">
        <v>0</v>
      </c>
      <c r="W109" s="38">
        <v>0</v>
      </c>
      <c r="X109" s="38">
        <f t="shared" si="9"/>
        <v>12682.450000000012</v>
      </c>
      <c r="Y109" s="38">
        <v>0</v>
      </c>
      <c r="Z109" s="38">
        <v>12682.450000000012</v>
      </c>
      <c r="AA109" s="38">
        <v>0</v>
      </c>
      <c r="AB109" s="38">
        <v>0</v>
      </c>
      <c r="AC109" s="38">
        <v>0</v>
      </c>
      <c r="AD109" s="38">
        <f t="shared" si="10"/>
        <v>0</v>
      </c>
      <c r="AE109" s="38">
        <v>0</v>
      </c>
      <c r="AF109" s="38">
        <v>0</v>
      </c>
      <c r="AG109" s="38">
        <v>0</v>
      </c>
      <c r="AH109" s="38">
        <v>0</v>
      </c>
      <c r="AI109" s="38">
        <v>0</v>
      </c>
      <c r="AJ109" s="38">
        <f t="shared" si="11"/>
        <v>300000</v>
      </c>
      <c r="AK109" s="54">
        <v>2022</v>
      </c>
    </row>
    <row r="110" spans="1:37" ht="60.75" hidden="1" customHeight="1" x14ac:dyDescent="0.25">
      <c r="A110" s="54" t="s">
        <v>471</v>
      </c>
      <c r="B110" s="40" t="s">
        <v>37</v>
      </c>
      <c r="C110" s="54" t="s">
        <v>50</v>
      </c>
      <c r="D110" s="41" t="s">
        <v>316</v>
      </c>
      <c r="E110" s="54" t="s">
        <v>19</v>
      </c>
      <c r="F110" s="40" t="s">
        <v>65</v>
      </c>
      <c r="G110" s="42">
        <v>5774</v>
      </c>
      <c r="H110" s="54">
        <v>600</v>
      </c>
      <c r="I110" s="54">
        <v>150</v>
      </c>
      <c r="J110" s="54" t="s">
        <v>272</v>
      </c>
      <c r="K110" s="40" t="s">
        <v>182</v>
      </c>
      <c r="L110" s="38">
        <f t="shared" si="7"/>
        <v>10090193.83</v>
      </c>
      <c r="M110" s="38">
        <v>0</v>
      </c>
      <c r="N110" s="38">
        <v>0</v>
      </c>
      <c r="O110" s="38">
        <v>10090193.83</v>
      </c>
      <c r="P110" s="38">
        <v>0</v>
      </c>
      <c r="Q110" s="38">
        <v>0</v>
      </c>
      <c r="R110" s="38">
        <f t="shared" si="8"/>
        <v>9663649.8499999996</v>
      </c>
      <c r="S110" s="38">
        <v>0</v>
      </c>
      <c r="T110" s="38">
        <v>0</v>
      </c>
      <c r="U110" s="38">
        <v>9663649.8499999996</v>
      </c>
      <c r="V110" s="38">
        <v>0</v>
      </c>
      <c r="W110" s="38">
        <v>0</v>
      </c>
      <c r="X110" s="38">
        <f t="shared" si="9"/>
        <v>426543.98000000045</v>
      </c>
      <c r="Y110" s="38">
        <v>0</v>
      </c>
      <c r="Z110" s="38">
        <v>0</v>
      </c>
      <c r="AA110" s="38">
        <f>O110-U110</f>
        <v>426543.98000000045</v>
      </c>
      <c r="AB110" s="38">
        <v>0</v>
      </c>
      <c r="AC110" s="38">
        <v>0</v>
      </c>
      <c r="AD110" s="38">
        <f t="shared" si="10"/>
        <v>0</v>
      </c>
      <c r="AE110" s="38">
        <v>0</v>
      </c>
      <c r="AF110" s="38">
        <v>0</v>
      </c>
      <c r="AG110" s="38">
        <v>0</v>
      </c>
      <c r="AH110" s="38">
        <v>0</v>
      </c>
      <c r="AI110" s="38">
        <v>0</v>
      </c>
      <c r="AJ110" s="38">
        <f t="shared" si="11"/>
        <v>10090193.83</v>
      </c>
      <c r="AK110" s="54">
        <v>2023</v>
      </c>
    </row>
    <row r="111" spans="1:37" ht="84" hidden="1" customHeight="1" x14ac:dyDescent="0.25">
      <c r="A111" s="54" t="s">
        <v>472</v>
      </c>
      <c r="B111" s="40" t="s">
        <v>77</v>
      </c>
      <c r="C111" s="54" t="s">
        <v>50</v>
      </c>
      <c r="D111" s="41" t="s">
        <v>134</v>
      </c>
      <c r="E111" s="54" t="s">
        <v>78</v>
      </c>
      <c r="F111" s="40" t="s">
        <v>65</v>
      </c>
      <c r="G111" s="42">
        <v>32496</v>
      </c>
      <c r="H111" s="42">
        <v>6918</v>
      </c>
      <c r="I111" s="54">
        <v>510</v>
      </c>
      <c r="J111" s="54" t="s">
        <v>272</v>
      </c>
      <c r="K111" s="40" t="s">
        <v>162</v>
      </c>
      <c r="L111" s="38">
        <f t="shared" si="7"/>
        <v>43435515.420000002</v>
      </c>
      <c r="M111" s="38">
        <v>0</v>
      </c>
      <c r="N111" s="38">
        <v>0</v>
      </c>
      <c r="O111" s="38">
        <v>43435515.420000002</v>
      </c>
      <c r="P111" s="38">
        <v>0</v>
      </c>
      <c r="Q111" s="38">
        <v>0</v>
      </c>
      <c r="R111" s="38">
        <f t="shared" si="8"/>
        <v>41599360.649999999</v>
      </c>
      <c r="S111" s="38">
        <v>0</v>
      </c>
      <c r="T111" s="38">
        <v>0</v>
      </c>
      <c r="U111" s="38">
        <v>41599360.649999999</v>
      </c>
      <c r="V111" s="38">
        <v>0</v>
      </c>
      <c r="W111" s="38">
        <v>0</v>
      </c>
      <c r="X111" s="38">
        <f t="shared" si="9"/>
        <v>1836154.7700000033</v>
      </c>
      <c r="Y111" s="38">
        <v>0</v>
      </c>
      <c r="Z111" s="38">
        <v>0</v>
      </c>
      <c r="AA111" s="38">
        <f>O111-U111</f>
        <v>1836154.7700000033</v>
      </c>
      <c r="AB111" s="38">
        <v>0</v>
      </c>
      <c r="AC111" s="38">
        <v>0</v>
      </c>
      <c r="AD111" s="38">
        <f t="shared" si="10"/>
        <v>0</v>
      </c>
      <c r="AE111" s="38">
        <v>0</v>
      </c>
      <c r="AF111" s="38">
        <v>0</v>
      </c>
      <c r="AG111" s="38">
        <v>0</v>
      </c>
      <c r="AH111" s="38">
        <v>0</v>
      </c>
      <c r="AI111" s="38">
        <v>0</v>
      </c>
      <c r="AJ111" s="38">
        <f t="shared" si="11"/>
        <v>43435515.420000002</v>
      </c>
      <c r="AK111" s="54">
        <v>2023</v>
      </c>
    </row>
    <row r="112" spans="1:37" ht="126.75" hidden="1" customHeight="1" x14ac:dyDescent="0.25">
      <c r="A112" s="54" t="s">
        <v>473</v>
      </c>
      <c r="B112" s="40" t="s">
        <v>79</v>
      </c>
      <c r="C112" s="54" t="s">
        <v>30</v>
      </c>
      <c r="D112" s="41" t="s">
        <v>594</v>
      </c>
      <c r="E112" s="54" t="s">
        <v>17</v>
      </c>
      <c r="F112" s="40" t="s">
        <v>65</v>
      </c>
      <c r="G112" s="42">
        <v>3287</v>
      </c>
      <c r="H112" s="54">
        <v>667.8</v>
      </c>
      <c r="I112" s="54">
        <v>600</v>
      </c>
      <c r="J112" s="54" t="s">
        <v>272</v>
      </c>
      <c r="K112" s="40" t="s">
        <v>144</v>
      </c>
      <c r="L112" s="38">
        <f t="shared" si="7"/>
        <v>5442440</v>
      </c>
      <c r="M112" s="38">
        <v>0</v>
      </c>
      <c r="N112" s="38">
        <v>5442440</v>
      </c>
      <c r="O112" s="38">
        <v>0</v>
      </c>
      <c r="P112" s="38">
        <v>0</v>
      </c>
      <c r="Q112" s="38">
        <v>0</v>
      </c>
      <c r="R112" s="38">
        <f t="shared" si="8"/>
        <v>5212370.0699999994</v>
      </c>
      <c r="S112" s="38">
        <v>0</v>
      </c>
      <c r="T112" s="38">
        <v>5212370.0699999994</v>
      </c>
      <c r="U112" s="38">
        <v>0</v>
      </c>
      <c r="V112" s="38">
        <v>0</v>
      </c>
      <c r="W112" s="38">
        <v>0</v>
      </c>
      <c r="X112" s="38">
        <f t="shared" si="9"/>
        <v>230069.93000000063</v>
      </c>
      <c r="Y112" s="38">
        <v>0</v>
      </c>
      <c r="Z112" s="38">
        <v>230069.93000000063</v>
      </c>
      <c r="AA112" s="38">
        <v>0</v>
      </c>
      <c r="AB112" s="38">
        <v>0</v>
      </c>
      <c r="AC112" s="38">
        <v>0</v>
      </c>
      <c r="AD112" s="38">
        <f t="shared" si="10"/>
        <v>0</v>
      </c>
      <c r="AE112" s="38">
        <v>0</v>
      </c>
      <c r="AF112" s="38">
        <v>0</v>
      </c>
      <c r="AG112" s="38">
        <v>0</v>
      </c>
      <c r="AH112" s="38">
        <v>0</v>
      </c>
      <c r="AI112" s="38">
        <v>0</v>
      </c>
      <c r="AJ112" s="38">
        <f t="shared" si="11"/>
        <v>5442440</v>
      </c>
      <c r="AK112" s="54">
        <v>2022</v>
      </c>
    </row>
    <row r="113" spans="1:37" ht="57.75" hidden="1" customHeight="1" x14ac:dyDescent="0.25">
      <c r="A113" s="54" t="s">
        <v>474</v>
      </c>
      <c r="B113" s="40" t="s">
        <v>79</v>
      </c>
      <c r="C113" s="54" t="s">
        <v>30</v>
      </c>
      <c r="D113" s="41" t="s">
        <v>239</v>
      </c>
      <c r="E113" s="54" t="s">
        <v>80</v>
      </c>
      <c r="F113" s="40" t="s">
        <v>65</v>
      </c>
      <c r="G113" s="42">
        <v>9452</v>
      </c>
      <c r="H113" s="35">
        <v>1552.9</v>
      </c>
      <c r="I113" s="54">
        <v>500</v>
      </c>
      <c r="J113" s="54" t="s">
        <v>272</v>
      </c>
      <c r="K113" s="40" t="s">
        <v>69</v>
      </c>
      <c r="L113" s="38">
        <f t="shared" si="7"/>
        <v>2414112.7799999998</v>
      </c>
      <c r="M113" s="38">
        <v>2414112.7799999998</v>
      </c>
      <c r="N113" s="38">
        <v>0</v>
      </c>
      <c r="O113" s="38">
        <v>0</v>
      </c>
      <c r="P113" s="38">
        <v>0</v>
      </c>
      <c r="Q113" s="38">
        <v>0</v>
      </c>
      <c r="R113" s="38">
        <f t="shared" si="8"/>
        <v>2312060.6</v>
      </c>
      <c r="S113" s="38">
        <v>2312060.6</v>
      </c>
      <c r="T113" s="38">
        <v>0</v>
      </c>
      <c r="U113" s="38">
        <v>0</v>
      </c>
      <c r="V113" s="38">
        <v>0</v>
      </c>
      <c r="W113" s="38">
        <v>0</v>
      </c>
      <c r="X113" s="38">
        <f t="shared" si="9"/>
        <v>102052.1799999997</v>
      </c>
      <c r="Y113" s="38">
        <v>102052.1799999997</v>
      </c>
      <c r="Z113" s="38">
        <v>0</v>
      </c>
      <c r="AA113" s="38">
        <v>0</v>
      </c>
      <c r="AB113" s="38">
        <v>0</v>
      </c>
      <c r="AC113" s="38">
        <v>0</v>
      </c>
      <c r="AD113" s="38">
        <f t="shared" si="10"/>
        <v>0</v>
      </c>
      <c r="AE113" s="38">
        <v>0</v>
      </c>
      <c r="AF113" s="38">
        <v>0</v>
      </c>
      <c r="AG113" s="38">
        <v>0</v>
      </c>
      <c r="AH113" s="38">
        <v>0</v>
      </c>
      <c r="AI113" s="38">
        <v>0</v>
      </c>
      <c r="AJ113" s="38">
        <f t="shared" si="11"/>
        <v>2414112.7799999998</v>
      </c>
      <c r="AK113" s="54">
        <v>2021</v>
      </c>
    </row>
    <row r="114" spans="1:37" ht="63.75" x14ac:dyDescent="0.25">
      <c r="A114" s="54" t="s">
        <v>475</v>
      </c>
      <c r="B114" s="40" t="s">
        <v>79</v>
      </c>
      <c r="C114" s="54" t="s">
        <v>20</v>
      </c>
      <c r="D114" s="41" t="s">
        <v>239</v>
      </c>
      <c r="E114" s="54" t="s">
        <v>19</v>
      </c>
      <c r="F114" s="40" t="s">
        <v>25</v>
      </c>
      <c r="G114" s="54">
        <v>572</v>
      </c>
      <c r="H114" s="54">
        <v>94.5</v>
      </c>
      <c r="I114" s="54">
        <v>20</v>
      </c>
      <c r="J114" s="54" t="s">
        <v>272</v>
      </c>
      <c r="K114" s="40" t="s">
        <v>28</v>
      </c>
      <c r="L114" s="38">
        <f t="shared" si="7"/>
        <v>2477223.42</v>
      </c>
      <c r="M114" s="38">
        <v>0</v>
      </c>
      <c r="N114" s="38">
        <v>0</v>
      </c>
      <c r="O114" s="38">
        <v>0</v>
      </c>
      <c r="P114" s="38">
        <f>V114+AB114</f>
        <v>2477223.42</v>
      </c>
      <c r="Q114" s="38">
        <v>0</v>
      </c>
      <c r="R114" s="38">
        <f t="shared" si="8"/>
        <v>2372436.87</v>
      </c>
      <c r="S114" s="38">
        <v>0</v>
      </c>
      <c r="T114" s="38">
        <v>0</v>
      </c>
      <c r="U114" s="38">
        <v>0</v>
      </c>
      <c r="V114" s="38">
        <v>2372436.87</v>
      </c>
      <c r="W114" s="38">
        <v>0</v>
      </c>
      <c r="X114" s="38">
        <f t="shared" si="9"/>
        <v>104786.55</v>
      </c>
      <c r="Y114" s="38">
        <v>0</v>
      </c>
      <c r="Z114" s="38">
        <v>0</v>
      </c>
      <c r="AA114" s="38">
        <v>0</v>
      </c>
      <c r="AB114" s="38">
        <v>104786.55</v>
      </c>
      <c r="AC114" s="38">
        <v>0</v>
      </c>
      <c r="AD114" s="38">
        <f t="shared" si="10"/>
        <v>0</v>
      </c>
      <c r="AE114" s="38">
        <v>0</v>
      </c>
      <c r="AF114" s="38">
        <v>0</v>
      </c>
      <c r="AG114" s="38">
        <v>0</v>
      </c>
      <c r="AH114" s="38">
        <v>0</v>
      </c>
      <c r="AI114" s="38">
        <v>0</v>
      </c>
      <c r="AJ114" s="38">
        <f t="shared" si="11"/>
        <v>2477223.42</v>
      </c>
      <c r="AK114" s="54">
        <v>2024</v>
      </c>
    </row>
    <row r="115" spans="1:37" ht="63.75" hidden="1" customHeight="1" x14ac:dyDescent="0.25">
      <c r="A115" s="54" t="s">
        <v>476</v>
      </c>
      <c r="B115" s="40" t="s">
        <v>179</v>
      </c>
      <c r="C115" s="54" t="s">
        <v>34</v>
      </c>
      <c r="D115" s="41" t="s">
        <v>206</v>
      </c>
      <c r="E115" s="54" t="s">
        <v>19</v>
      </c>
      <c r="F115" s="40" t="s">
        <v>65</v>
      </c>
      <c r="G115" s="42">
        <v>12874</v>
      </c>
      <c r="H115" s="42">
        <v>5640</v>
      </c>
      <c r="I115" s="54">
        <v>170</v>
      </c>
      <c r="J115" s="54" t="s">
        <v>272</v>
      </c>
      <c r="K115" s="40" t="s">
        <v>165</v>
      </c>
      <c r="L115" s="38">
        <f t="shared" si="7"/>
        <v>1788813.52</v>
      </c>
      <c r="M115" s="38">
        <v>0</v>
      </c>
      <c r="N115" s="38">
        <v>0</v>
      </c>
      <c r="O115" s="38">
        <v>1788813.52</v>
      </c>
      <c r="P115" s="38">
        <v>0</v>
      </c>
      <c r="Q115" s="38">
        <v>0</v>
      </c>
      <c r="R115" s="38">
        <f t="shared" si="8"/>
        <v>1713194.79</v>
      </c>
      <c r="S115" s="38">
        <v>0</v>
      </c>
      <c r="T115" s="38">
        <v>0</v>
      </c>
      <c r="U115" s="38">
        <v>1713194.79</v>
      </c>
      <c r="V115" s="38">
        <v>0</v>
      </c>
      <c r="W115" s="38">
        <v>0</v>
      </c>
      <c r="X115" s="38">
        <f t="shared" si="9"/>
        <v>75618.729999999981</v>
      </c>
      <c r="Y115" s="38">
        <v>0</v>
      </c>
      <c r="Z115" s="38">
        <v>0</v>
      </c>
      <c r="AA115" s="38">
        <f>O115-U115</f>
        <v>75618.729999999981</v>
      </c>
      <c r="AB115" s="38">
        <v>0</v>
      </c>
      <c r="AC115" s="38">
        <v>0</v>
      </c>
      <c r="AD115" s="38">
        <f t="shared" si="10"/>
        <v>0</v>
      </c>
      <c r="AE115" s="38">
        <v>0</v>
      </c>
      <c r="AF115" s="38">
        <v>0</v>
      </c>
      <c r="AG115" s="38">
        <v>0</v>
      </c>
      <c r="AH115" s="38">
        <v>0</v>
      </c>
      <c r="AI115" s="38">
        <v>0</v>
      </c>
      <c r="AJ115" s="38">
        <f t="shared" si="11"/>
        <v>1788813.52</v>
      </c>
      <c r="AK115" s="54">
        <v>2023</v>
      </c>
    </row>
    <row r="116" spans="1:37" ht="51" hidden="1" x14ac:dyDescent="0.25">
      <c r="A116" s="54" t="s">
        <v>477</v>
      </c>
      <c r="B116" s="40" t="s">
        <v>81</v>
      </c>
      <c r="C116" s="54" t="s">
        <v>30</v>
      </c>
      <c r="D116" s="41" t="s">
        <v>317</v>
      </c>
      <c r="E116" s="54" t="s">
        <v>19</v>
      </c>
      <c r="F116" s="40" t="s">
        <v>65</v>
      </c>
      <c r="G116" s="42">
        <v>7413</v>
      </c>
      <c r="H116" s="54">
        <v>333.9</v>
      </c>
      <c r="I116" s="54">
        <v>200</v>
      </c>
      <c r="J116" s="54" t="s">
        <v>272</v>
      </c>
      <c r="K116" s="40" t="s">
        <v>44</v>
      </c>
      <c r="L116" s="38">
        <f t="shared" si="7"/>
        <v>2999950</v>
      </c>
      <c r="M116" s="38">
        <v>0</v>
      </c>
      <c r="N116" s="38">
        <v>2999950</v>
      </c>
      <c r="O116" s="38">
        <v>0</v>
      </c>
      <c r="P116" s="38">
        <v>0</v>
      </c>
      <c r="Q116" s="38">
        <v>0</v>
      </c>
      <c r="R116" s="38">
        <f t="shared" si="8"/>
        <v>2873131.98</v>
      </c>
      <c r="S116" s="38">
        <v>0</v>
      </c>
      <c r="T116" s="38">
        <v>2873131.98</v>
      </c>
      <c r="U116" s="38">
        <v>0</v>
      </c>
      <c r="V116" s="38">
        <v>0</v>
      </c>
      <c r="W116" s="38">
        <v>0</v>
      </c>
      <c r="X116" s="38">
        <f t="shared" si="9"/>
        <v>126818.02000000002</v>
      </c>
      <c r="Y116" s="38">
        <v>0</v>
      </c>
      <c r="Z116" s="38">
        <v>126818.02000000002</v>
      </c>
      <c r="AA116" s="38">
        <v>0</v>
      </c>
      <c r="AB116" s="38">
        <v>0</v>
      </c>
      <c r="AC116" s="38">
        <v>0</v>
      </c>
      <c r="AD116" s="38">
        <f t="shared" si="10"/>
        <v>0</v>
      </c>
      <c r="AE116" s="38">
        <v>0</v>
      </c>
      <c r="AF116" s="38">
        <v>0</v>
      </c>
      <c r="AG116" s="38">
        <v>0</v>
      </c>
      <c r="AH116" s="38">
        <v>0</v>
      </c>
      <c r="AI116" s="38">
        <v>0</v>
      </c>
      <c r="AJ116" s="38">
        <f t="shared" si="11"/>
        <v>2999950</v>
      </c>
      <c r="AK116" s="54">
        <v>2022</v>
      </c>
    </row>
    <row r="117" spans="1:37" ht="102" x14ac:dyDescent="0.25">
      <c r="A117" s="54" t="s">
        <v>478</v>
      </c>
      <c r="B117" s="40" t="s">
        <v>84</v>
      </c>
      <c r="C117" s="54" t="s">
        <v>50</v>
      </c>
      <c r="D117" s="41" t="s">
        <v>317</v>
      </c>
      <c r="E117" s="54" t="s">
        <v>82</v>
      </c>
      <c r="F117" s="40" t="s">
        <v>25</v>
      </c>
      <c r="G117" s="42">
        <v>7240</v>
      </c>
      <c r="H117" s="54">
        <v>645.79999999999995</v>
      </c>
      <c r="I117" s="54">
        <v>550</v>
      </c>
      <c r="J117" s="54" t="s">
        <v>272</v>
      </c>
      <c r="K117" s="40" t="s">
        <v>83</v>
      </c>
      <c r="L117" s="38">
        <f t="shared" si="7"/>
        <v>2516862.56</v>
      </c>
      <c r="M117" s="38">
        <v>0</v>
      </c>
      <c r="N117" s="38">
        <v>0</v>
      </c>
      <c r="O117" s="38">
        <v>0</v>
      </c>
      <c r="P117" s="38">
        <f>V117+AB117</f>
        <v>2516862.56</v>
      </c>
      <c r="Q117" s="38">
        <v>0</v>
      </c>
      <c r="R117" s="38">
        <f t="shared" si="8"/>
        <v>2410400</v>
      </c>
      <c r="S117" s="38">
        <v>0</v>
      </c>
      <c r="T117" s="38">
        <v>0</v>
      </c>
      <c r="U117" s="38">
        <v>0</v>
      </c>
      <c r="V117" s="38">
        <v>2410400</v>
      </c>
      <c r="W117" s="38">
        <v>0</v>
      </c>
      <c r="X117" s="38">
        <f t="shared" si="9"/>
        <v>106462.56</v>
      </c>
      <c r="Y117" s="38">
        <v>0</v>
      </c>
      <c r="Z117" s="38">
        <v>0</v>
      </c>
      <c r="AA117" s="38">
        <v>0</v>
      </c>
      <c r="AB117" s="38">
        <v>106462.56</v>
      </c>
      <c r="AC117" s="38">
        <v>0</v>
      </c>
      <c r="AD117" s="38">
        <f t="shared" si="10"/>
        <v>0</v>
      </c>
      <c r="AE117" s="38">
        <v>0</v>
      </c>
      <c r="AF117" s="38">
        <v>0</v>
      </c>
      <c r="AG117" s="38">
        <v>0</v>
      </c>
      <c r="AH117" s="38">
        <v>0</v>
      </c>
      <c r="AI117" s="38">
        <v>0</v>
      </c>
      <c r="AJ117" s="38">
        <f t="shared" si="11"/>
        <v>2516862.56</v>
      </c>
      <c r="AK117" s="54">
        <v>2024</v>
      </c>
    </row>
    <row r="118" spans="1:37" ht="51" hidden="1" customHeight="1" x14ac:dyDescent="0.25">
      <c r="A118" s="54" t="s">
        <v>479</v>
      </c>
      <c r="B118" s="40" t="s">
        <v>84</v>
      </c>
      <c r="C118" s="54" t="s">
        <v>30</v>
      </c>
      <c r="D118" s="41" t="s">
        <v>599</v>
      </c>
      <c r="E118" s="54" t="s">
        <v>85</v>
      </c>
      <c r="F118" s="40" t="s">
        <v>65</v>
      </c>
      <c r="G118" s="42">
        <v>38000</v>
      </c>
      <c r="H118" s="35">
        <v>4815.8999999999996</v>
      </c>
      <c r="I118" s="54">
        <v>790</v>
      </c>
      <c r="J118" s="54" t="s">
        <v>272</v>
      </c>
      <c r="K118" s="40" t="s">
        <v>564</v>
      </c>
      <c r="L118" s="38">
        <f t="shared" si="7"/>
        <v>4964998.8</v>
      </c>
      <c r="M118" s="38">
        <v>0</v>
      </c>
      <c r="N118" s="38">
        <v>0</v>
      </c>
      <c r="O118" s="38">
        <v>1499998.8</v>
      </c>
      <c r="P118" s="38">
        <v>0</v>
      </c>
      <c r="Q118" s="38">
        <v>3465000</v>
      </c>
      <c r="R118" s="38">
        <f t="shared" si="8"/>
        <v>4755009.17</v>
      </c>
      <c r="S118" s="38">
        <v>0</v>
      </c>
      <c r="T118" s="38">
        <v>0</v>
      </c>
      <c r="U118" s="38">
        <v>1436589.17</v>
      </c>
      <c r="V118" s="38">
        <v>0</v>
      </c>
      <c r="W118" s="38">
        <v>3318420</v>
      </c>
      <c r="X118" s="38">
        <f t="shared" si="9"/>
        <v>209989.63000000012</v>
      </c>
      <c r="Y118" s="38">
        <v>0</v>
      </c>
      <c r="Z118" s="38">
        <v>0</v>
      </c>
      <c r="AA118" s="38">
        <f>O118-U118</f>
        <v>63409.630000000121</v>
      </c>
      <c r="AB118" s="38">
        <v>0</v>
      </c>
      <c r="AC118" s="38">
        <f>Q118-W118</f>
        <v>146580</v>
      </c>
      <c r="AD118" s="38">
        <f t="shared" si="10"/>
        <v>0</v>
      </c>
      <c r="AE118" s="38">
        <v>0</v>
      </c>
      <c r="AF118" s="38">
        <v>0</v>
      </c>
      <c r="AG118" s="38">
        <v>0</v>
      </c>
      <c r="AH118" s="38">
        <v>0</v>
      </c>
      <c r="AI118" s="38">
        <v>0</v>
      </c>
      <c r="AJ118" s="38">
        <f t="shared" si="11"/>
        <v>4964998.8</v>
      </c>
      <c r="AK118" s="54">
        <v>2025</v>
      </c>
    </row>
    <row r="119" spans="1:37" ht="61.5" hidden="1" customHeight="1" x14ac:dyDescent="0.25">
      <c r="A119" s="54" t="s">
        <v>480</v>
      </c>
      <c r="B119" s="40" t="s">
        <v>84</v>
      </c>
      <c r="C119" s="54" t="s">
        <v>30</v>
      </c>
      <c r="D119" s="41" t="s">
        <v>361</v>
      </c>
      <c r="E119" s="54" t="s">
        <v>22</v>
      </c>
      <c r="F119" s="40" t="s">
        <v>65</v>
      </c>
      <c r="G119" s="42">
        <v>4108</v>
      </c>
      <c r="H119" s="35">
        <v>1094.7</v>
      </c>
      <c r="I119" s="54">
        <v>400</v>
      </c>
      <c r="J119" s="54" t="s">
        <v>272</v>
      </c>
      <c r="K119" s="40" t="s">
        <v>170</v>
      </c>
      <c r="L119" s="38">
        <f t="shared" si="7"/>
        <v>3523383.04</v>
      </c>
      <c r="M119" s="38">
        <v>0</v>
      </c>
      <c r="N119" s="38">
        <v>2209970</v>
      </c>
      <c r="O119" s="38">
        <v>1313413.04</v>
      </c>
      <c r="P119" s="38">
        <v>0</v>
      </c>
      <c r="Q119" s="38">
        <v>0</v>
      </c>
      <c r="R119" s="38">
        <f t="shared" si="8"/>
        <v>3374437.9299999997</v>
      </c>
      <c r="S119" s="38">
        <v>0</v>
      </c>
      <c r="T119" s="38">
        <v>2116546.96</v>
      </c>
      <c r="U119" s="38">
        <v>1257890.97</v>
      </c>
      <c r="V119" s="38">
        <v>0</v>
      </c>
      <c r="W119" s="38">
        <v>0</v>
      </c>
      <c r="X119" s="38">
        <f t="shared" si="9"/>
        <v>148945.1100000001</v>
      </c>
      <c r="Y119" s="38">
        <v>0</v>
      </c>
      <c r="Z119" s="38">
        <v>93423.040000000037</v>
      </c>
      <c r="AA119" s="38">
        <f>O119-U119</f>
        <v>55522.070000000065</v>
      </c>
      <c r="AB119" s="38">
        <v>0</v>
      </c>
      <c r="AC119" s="38">
        <v>0</v>
      </c>
      <c r="AD119" s="38">
        <f t="shared" si="10"/>
        <v>0</v>
      </c>
      <c r="AE119" s="38">
        <v>0</v>
      </c>
      <c r="AF119" s="38">
        <v>0</v>
      </c>
      <c r="AG119" s="38">
        <v>0</v>
      </c>
      <c r="AH119" s="38">
        <v>0</v>
      </c>
      <c r="AI119" s="38">
        <v>0</v>
      </c>
      <c r="AJ119" s="38">
        <f t="shared" si="11"/>
        <v>3523383.04</v>
      </c>
      <c r="AK119" s="54">
        <v>2023</v>
      </c>
    </row>
    <row r="120" spans="1:37" ht="117" hidden="1" customHeight="1" x14ac:dyDescent="0.25">
      <c r="A120" s="54" t="s">
        <v>481</v>
      </c>
      <c r="B120" s="40" t="s">
        <v>84</v>
      </c>
      <c r="C120" s="54" t="s">
        <v>16</v>
      </c>
      <c r="D120" s="41" t="s">
        <v>318</v>
      </c>
      <c r="E120" s="54" t="s">
        <v>19</v>
      </c>
      <c r="F120" s="40" t="s">
        <v>65</v>
      </c>
      <c r="G120" s="54">
        <v>698</v>
      </c>
      <c r="H120" s="54">
        <v>143.4</v>
      </c>
      <c r="I120" s="54">
        <v>11</v>
      </c>
      <c r="J120" s="54" t="s">
        <v>272</v>
      </c>
      <c r="K120" s="40" t="s">
        <v>172</v>
      </c>
      <c r="L120" s="38">
        <f t="shared" si="7"/>
        <v>1957501.2</v>
      </c>
      <c r="M120" s="38">
        <v>0</v>
      </c>
      <c r="N120" s="38">
        <v>0</v>
      </c>
      <c r="O120" s="38">
        <v>1957501.2</v>
      </c>
      <c r="P120" s="38">
        <v>0</v>
      </c>
      <c r="Q120" s="38">
        <v>0</v>
      </c>
      <c r="R120" s="38">
        <f t="shared" si="8"/>
        <v>1874751.52</v>
      </c>
      <c r="S120" s="38">
        <v>0</v>
      </c>
      <c r="T120" s="38">
        <v>0</v>
      </c>
      <c r="U120" s="38">
        <v>1874751.52</v>
      </c>
      <c r="V120" s="38">
        <v>0</v>
      </c>
      <c r="W120" s="38">
        <v>0</v>
      </c>
      <c r="X120" s="38">
        <f t="shared" si="9"/>
        <v>82749.679999999935</v>
      </c>
      <c r="Y120" s="38">
        <v>0</v>
      </c>
      <c r="Z120" s="38">
        <v>0</v>
      </c>
      <c r="AA120" s="38">
        <f>O120-U120</f>
        <v>82749.679999999935</v>
      </c>
      <c r="AB120" s="38">
        <v>0</v>
      </c>
      <c r="AC120" s="38">
        <v>0</v>
      </c>
      <c r="AD120" s="38">
        <f t="shared" si="10"/>
        <v>0</v>
      </c>
      <c r="AE120" s="38">
        <v>0</v>
      </c>
      <c r="AF120" s="38">
        <v>0</v>
      </c>
      <c r="AG120" s="38">
        <v>0</v>
      </c>
      <c r="AH120" s="38">
        <v>0</v>
      </c>
      <c r="AI120" s="38">
        <v>0</v>
      </c>
      <c r="AJ120" s="38">
        <f t="shared" si="11"/>
        <v>1957501.2</v>
      </c>
      <c r="AK120" s="54">
        <v>2023</v>
      </c>
    </row>
    <row r="121" spans="1:37" ht="45" hidden="1" customHeight="1" x14ac:dyDescent="0.25">
      <c r="A121" s="54" t="s">
        <v>482</v>
      </c>
      <c r="B121" s="40" t="s">
        <v>84</v>
      </c>
      <c r="C121" s="54" t="s">
        <v>20</v>
      </c>
      <c r="D121" s="41" t="s">
        <v>319</v>
      </c>
      <c r="E121" s="54" t="s">
        <v>19</v>
      </c>
      <c r="F121" s="40" t="s">
        <v>65</v>
      </c>
      <c r="G121" s="54">
        <v>116</v>
      </c>
      <c r="H121" s="54">
        <v>68.099999999999994</v>
      </c>
      <c r="I121" s="54">
        <v>11</v>
      </c>
      <c r="J121" s="54" t="s">
        <v>272</v>
      </c>
      <c r="K121" s="40" t="s">
        <v>44</v>
      </c>
      <c r="L121" s="38">
        <f t="shared" si="7"/>
        <v>630000</v>
      </c>
      <c r="M121" s="38">
        <v>0</v>
      </c>
      <c r="N121" s="38">
        <v>630000</v>
      </c>
      <c r="O121" s="38">
        <v>0</v>
      </c>
      <c r="P121" s="38">
        <v>0</v>
      </c>
      <c r="Q121" s="38">
        <v>0</v>
      </c>
      <c r="R121" s="38">
        <f t="shared" si="8"/>
        <v>603367.37</v>
      </c>
      <c r="S121" s="38">
        <v>0</v>
      </c>
      <c r="T121" s="38">
        <v>603367.37</v>
      </c>
      <c r="U121" s="38">
        <v>0</v>
      </c>
      <c r="V121" s="38">
        <v>0</v>
      </c>
      <c r="W121" s="38">
        <v>0</v>
      </c>
      <c r="X121" s="38">
        <f t="shared" si="9"/>
        <v>26632.630000000005</v>
      </c>
      <c r="Y121" s="38">
        <v>0</v>
      </c>
      <c r="Z121" s="38">
        <v>26632.630000000005</v>
      </c>
      <c r="AA121" s="38">
        <v>0</v>
      </c>
      <c r="AB121" s="38">
        <v>0</v>
      </c>
      <c r="AC121" s="38">
        <v>0</v>
      </c>
      <c r="AD121" s="38">
        <f t="shared" si="10"/>
        <v>0</v>
      </c>
      <c r="AE121" s="38">
        <v>0</v>
      </c>
      <c r="AF121" s="38">
        <v>0</v>
      </c>
      <c r="AG121" s="38">
        <v>0</v>
      </c>
      <c r="AH121" s="38">
        <v>0</v>
      </c>
      <c r="AI121" s="38">
        <v>0</v>
      </c>
      <c r="AJ121" s="38">
        <f t="shared" si="11"/>
        <v>630000</v>
      </c>
      <c r="AK121" s="54">
        <v>2022</v>
      </c>
    </row>
    <row r="122" spans="1:37" ht="54" hidden="1" customHeight="1" x14ac:dyDescent="0.25">
      <c r="A122" s="54" t="s">
        <v>483</v>
      </c>
      <c r="B122" s="40" t="s">
        <v>84</v>
      </c>
      <c r="C122" s="54" t="s">
        <v>20</v>
      </c>
      <c r="D122" s="41" t="s">
        <v>262</v>
      </c>
      <c r="E122" s="54" t="s">
        <v>19</v>
      </c>
      <c r="F122" s="40" t="s">
        <v>65</v>
      </c>
      <c r="G122" s="54">
        <v>384</v>
      </c>
      <c r="H122" s="54">
        <v>75.900000000000006</v>
      </c>
      <c r="I122" s="54">
        <v>11</v>
      </c>
      <c r="J122" s="54" t="s">
        <v>272</v>
      </c>
      <c r="K122" s="40" t="s">
        <v>35</v>
      </c>
      <c r="L122" s="38">
        <f t="shared" si="7"/>
        <v>420000</v>
      </c>
      <c r="M122" s="38">
        <v>0</v>
      </c>
      <c r="N122" s="38">
        <v>420000</v>
      </c>
      <c r="O122" s="38">
        <v>0</v>
      </c>
      <c r="P122" s="38">
        <v>0</v>
      </c>
      <c r="Q122" s="38">
        <v>0</v>
      </c>
      <c r="R122" s="38">
        <f t="shared" si="8"/>
        <v>402244.75</v>
      </c>
      <c r="S122" s="38">
        <v>0</v>
      </c>
      <c r="T122" s="38">
        <v>402244.75</v>
      </c>
      <c r="U122" s="38">
        <v>0</v>
      </c>
      <c r="V122" s="38">
        <v>0</v>
      </c>
      <c r="W122" s="38">
        <v>0</v>
      </c>
      <c r="X122" s="38">
        <f t="shared" si="9"/>
        <v>17755.25</v>
      </c>
      <c r="Y122" s="38">
        <v>0</v>
      </c>
      <c r="Z122" s="38">
        <v>17755.25</v>
      </c>
      <c r="AA122" s="38">
        <v>0</v>
      </c>
      <c r="AB122" s="38">
        <v>0</v>
      </c>
      <c r="AC122" s="38">
        <v>0</v>
      </c>
      <c r="AD122" s="38">
        <f t="shared" si="10"/>
        <v>0</v>
      </c>
      <c r="AE122" s="38">
        <v>0</v>
      </c>
      <c r="AF122" s="38">
        <v>0</v>
      </c>
      <c r="AG122" s="38">
        <v>0</v>
      </c>
      <c r="AH122" s="38">
        <v>0</v>
      </c>
      <c r="AI122" s="38">
        <v>0</v>
      </c>
      <c r="AJ122" s="38">
        <f t="shared" si="11"/>
        <v>420000</v>
      </c>
      <c r="AK122" s="54">
        <v>2022</v>
      </c>
    </row>
    <row r="123" spans="1:37" ht="48.75" hidden="1" customHeight="1" x14ac:dyDescent="0.25">
      <c r="A123" s="54" t="s">
        <v>484</v>
      </c>
      <c r="B123" s="40" t="s">
        <v>84</v>
      </c>
      <c r="C123" s="54" t="s">
        <v>20</v>
      </c>
      <c r="D123" s="41" t="s">
        <v>362</v>
      </c>
      <c r="E123" s="54" t="s">
        <v>19</v>
      </c>
      <c r="F123" s="40" t="s">
        <v>174</v>
      </c>
      <c r="G123" s="54">
        <v>358</v>
      </c>
      <c r="H123" s="54">
        <v>55.9</v>
      </c>
      <c r="I123" s="54">
        <v>11</v>
      </c>
      <c r="J123" s="54" t="s">
        <v>272</v>
      </c>
      <c r="K123" s="40" t="s">
        <v>175</v>
      </c>
      <c r="L123" s="38">
        <f t="shared" si="7"/>
        <v>1691664</v>
      </c>
      <c r="M123" s="38">
        <v>0</v>
      </c>
      <c r="N123" s="38">
        <v>735000</v>
      </c>
      <c r="O123" s="38">
        <v>956664</v>
      </c>
      <c r="P123" s="38">
        <v>0</v>
      </c>
      <c r="Q123" s="38">
        <v>0</v>
      </c>
      <c r="R123" s="38">
        <f t="shared" si="8"/>
        <v>1620151.52</v>
      </c>
      <c r="S123" s="38">
        <v>0</v>
      </c>
      <c r="T123" s="38">
        <v>703928.69</v>
      </c>
      <c r="U123" s="38">
        <v>916222.83</v>
      </c>
      <c r="V123" s="38">
        <v>0</v>
      </c>
      <c r="W123" s="38">
        <v>0</v>
      </c>
      <c r="X123" s="38">
        <f t="shared" si="9"/>
        <v>71512.480000000098</v>
      </c>
      <c r="Y123" s="38">
        <v>0</v>
      </c>
      <c r="Z123" s="38">
        <v>31071.310000000056</v>
      </c>
      <c r="AA123" s="38">
        <f>O123-U123</f>
        <v>40441.170000000042</v>
      </c>
      <c r="AB123" s="38">
        <v>0</v>
      </c>
      <c r="AC123" s="38">
        <v>0</v>
      </c>
      <c r="AD123" s="38">
        <f t="shared" si="10"/>
        <v>0</v>
      </c>
      <c r="AE123" s="38">
        <v>0</v>
      </c>
      <c r="AF123" s="38">
        <v>0</v>
      </c>
      <c r="AG123" s="38">
        <v>0</v>
      </c>
      <c r="AH123" s="38">
        <v>0</v>
      </c>
      <c r="AI123" s="38">
        <v>0</v>
      </c>
      <c r="AJ123" s="38">
        <f t="shared" si="11"/>
        <v>1691664</v>
      </c>
      <c r="AK123" s="54">
        <v>2023</v>
      </c>
    </row>
    <row r="124" spans="1:37" ht="102" hidden="1" x14ac:dyDescent="0.25">
      <c r="A124" s="54" t="s">
        <v>485</v>
      </c>
      <c r="B124" s="40" t="s">
        <v>84</v>
      </c>
      <c r="C124" s="54" t="s">
        <v>20</v>
      </c>
      <c r="D124" s="41" t="s">
        <v>263</v>
      </c>
      <c r="E124" s="54" t="s">
        <v>51</v>
      </c>
      <c r="F124" s="40" t="s">
        <v>65</v>
      </c>
      <c r="G124" s="54">
        <v>218</v>
      </c>
      <c r="H124" s="54">
        <v>99.7</v>
      </c>
      <c r="I124" s="54">
        <v>11</v>
      </c>
      <c r="J124" s="54" t="s">
        <v>272</v>
      </c>
      <c r="K124" s="40" t="s">
        <v>173</v>
      </c>
      <c r="L124" s="38">
        <f t="shared" si="7"/>
        <v>1295104.8</v>
      </c>
      <c r="M124" s="38">
        <v>0</v>
      </c>
      <c r="N124" s="38">
        <v>0</v>
      </c>
      <c r="O124" s="38">
        <v>1295104.8</v>
      </c>
      <c r="P124" s="38">
        <v>0</v>
      </c>
      <c r="Q124" s="38">
        <v>0</v>
      </c>
      <c r="R124" s="38">
        <f t="shared" si="8"/>
        <v>1240356.68</v>
      </c>
      <c r="S124" s="38">
        <v>0</v>
      </c>
      <c r="T124" s="38">
        <v>0</v>
      </c>
      <c r="U124" s="38">
        <v>1240356.68</v>
      </c>
      <c r="V124" s="38">
        <v>0</v>
      </c>
      <c r="W124" s="38">
        <v>0</v>
      </c>
      <c r="X124" s="38">
        <f t="shared" si="9"/>
        <v>54748.120000000112</v>
      </c>
      <c r="Y124" s="38">
        <v>0</v>
      </c>
      <c r="Z124" s="38">
        <v>0</v>
      </c>
      <c r="AA124" s="38">
        <f>O124-U124</f>
        <v>54748.120000000112</v>
      </c>
      <c r="AB124" s="38">
        <v>0</v>
      </c>
      <c r="AC124" s="38">
        <v>0</v>
      </c>
      <c r="AD124" s="38">
        <f t="shared" si="10"/>
        <v>0</v>
      </c>
      <c r="AE124" s="38">
        <v>0</v>
      </c>
      <c r="AF124" s="38">
        <v>0</v>
      </c>
      <c r="AG124" s="38">
        <v>0</v>
      </c>
      <c r="AH124" s="38">
        <v>0</v>
      </c>
      <c r="AI124" s="38">
        <v>0</v>
      </c>
      <c r="AJ124" s="38">
        <f t="shared" si="11"/>
        <v>1295104.8</v>
      </c>
      <c r="AK124" s="54">
        <v>2023</v>
      </c>
    </row>
    <row r="125" spans="1:37" ht="51" customHeight="1" x14ac:dyDescent="0.25">
      <c r="A125" s="54" t="s">
        <v>486</v>
      </c>
      <c r="B125" s="40" t="s">
        <v>84</v>
      </c>
      <c r="C125" s="54" t="s">
        <v>20</v>
      </c>
      <c r="D125" s="41" t="s">
        <v>320</v>
      </c>
      <c r="E125" s="54" t="s">
        <v>19</v>
      </c>
      <c r="F125" s="40" t="s">
        <v>65</v>
      </c>
      <c r="G125" s="54">
        <v>329</v>
      </c>
      <c r="H125" s="54">
        <v>51.4</v>
      </c>
      <c r="I125" s="54">
        <v>11</v>
      </c>
      <c r="J125" s="54" t="s">
        <v>272</v>
      </c>
      <c r="K125" s="40" t="s">
        <v>32</v>
      </c>
      <c r="L125" s="38">
        <f t="shared" si="7"/>
        <v>468313.83999999997</v>
      </c>
      <c r="M125" s="38">
        <v>0</v>
      </c>
      <c r="N125" s="38">
        <v>0</v>
      </c>
      <c r="O125" s="38">
        <v>0</v>
      </c>
      <c r="P125" s="38">
        <f>V125+AB125</f>
        <v>468313.83999999997</v>
      </c>
      <c r="Q125" s="38">
        <v>0</v>
      </c>
      <c r="R125" s="38">
        <f t="shared" si="8"/>
        <v>448504.16</v>
      </c>
      <c r="S125" s="38">
        <v>0</v>
      </c>
      <c r="T125" s="38">
        <v>0</v>
      </c>
      <c r="U125" s="38">
        <v>0</v>
      </c>
      <c r="V125" s="38">
        <v>448504.16</v>
      </c>
      <c r="W125" s="38">
        <v>0</v>
      </c>
      <c r="X125" s="38">
        <f t="shared" si="9"/>
        <v>19809.68</v>
      </c>
      <c r="Y125" s="38">
        <v>0</v>
      </c>
      <c r="Z125" s="38">
        <v>0</v>
      </c>
      <c r="AA125" s="38">
        <v>0</v>
      </c>
      <c r="AB125" s="38">
        <v>19809.68</v>
      </c>
      <c r="AC125" s="38">
        <v>0</v>
      </c>
      <c r="AD125" s="38">
        <f t="shared" si="10"/>
        <v>0</v>
      </c>
      <c r="AE125" s="38">
        <v>0</v>
      </c>
      <c r="AF125" s="38">
        <v>0</v>
      </c>
      <c r="AG125" s="38">
        <v>0</v>
      </c>
      <c r="AH125" s="38">
        <v>0</v>
      </c>
      <c r="AI125" s="38">
        <v>0</v>
      </c>
      <c r="AJ125" s="38">
        <f t="shared" si="11"/>
        <v>468313.83999999997</v>
      </c>
      <c r="AK125" s="54">
        <v>2024</v>
      </c>
    </row>
    <row r="126" spans="1:37" ht="58.5" hidden="1" customHeight="1" x14ac:dyDescent="0.25">
      <c r="A126" s="54" t="s">
        <v>487</v>
      </c>
      <c r="B126" s="40" t="s">
        <v>84</v>
      </c>
      <c r="C126" s="54" t="s">
        <v>20</v>
      </c>
      <c r="D126" s="41" t="s">
        <v>321</v>
      </c>
      <c r="E126" s="54" t="s">
        <v>19</v>
      </c>
      <c r="F126" s="40" t="s">
        <v>65</v>
      </c>
      <c r="G126" s="54">
        <v>195</v>
      </c>
      <c r="H126" s="54">
        <v>130.9</v>
      </c>
      <c r="I126" s="54">
        <v>11</v>
      </c>
      <c r="J126" s="54" t="s">
        <v>272</v>
      </c>
      <c r="K126" s="40" t="s">
        <v>171</v>
      </c>
      <c r="L126" s="38">
        <f t="shared" si="7"/>
        <v>1175271.6000000001</v>
      </c>
      <c r="M126" s="38">
        <v>0</v>
      </c>
      <c r="N126" s="38">
        <v>0</v>
      </c>
      <c r="O126" s="38">
        <v>1175271.6000000001</v>
      </c>
      <c r="P126" s="38">
        <v>0</v>
      </c>
      <c r="Q126" s="38">
        <v>0</v>
      </c>
      <c r="R126" s="38">
        <f t="shared" si="8"/>
        <v>1125589.2</v>
      </c>
      <c r="S126" s="38">
        <v>0</v>
      </c>
      <c r="T126" s="38">
        <v>0</v>
      </c>
      <c r="U126" s="38">
        <v>1125589.2</v>
      </c>
      <c r="V126" s="38">
        <v>0</v>
      </c>
      <c r="W126" s="38">
        <v>0</v>
      </c>
      <c r="X126" s="38">
        <f t="shared" si="9"/>
        <v>49682.40000000014</v>
      </c>
      <c r="Y126" s="38">
        <v>0</v>
      </c>
      <c r="Z126" s="38">
        <v>0</v>
      </c>
      <c r="AA126" s="38">
        <f>O126-U126</f>
        <v>49682.40000000014</v>
      </c>
      <c r="AB126" s="38">
        <v>0</v>
      </c>
      <c r="AC126" s="38">
        <v>0</v>
      </c>
      <c r="AD126" s="38">
        <f t="shared" si="10"/>
        <v>0</v>
      </c>
      <c r="AE126" s="38">
        <v>0</v>
      </c>
      <c r="AF126" s="38">
        <v>0</v>
      </c>
      <c r="AG126" s="38">
        <v>0</v>
      </c>
      <c r="AH126" s="38">
        <v>0</v>
      </c>
      <c r="AI126" s="38">
        <v>0</v>
      </c>
      <c r="AJ126" s="38">
        <f t="shared" si="11"/>
        <v>1175271.6000000001</v>
      </c>
      <c r="AK126" s="54">
        <v>2023</v>
      </c>
    </row>
    <row r="127" spans="1:37" ht="138" hidden="1" customHeight="1" x14ac:dyDescent="0.25">
      <c r="A127" s="54" t="s">
        <v>488</v>
      </c>
      <c r="B127" s="40" t="s">
        <v>74</v>
      </c>
      <c r="C127" s="54" t="s">
        <v>20</v>
      </c>
      <c r="D127" s="41" t="s">
        <v>608</v>
      </c>
      <c r="E127" s="54" t="s">
        <v>19</v>
      </c>
      <c r="F127" s="40" t="s">
        <v>65</v>
      </c>
      <c r="G127" s="42">
        <v>215</v>
      </c>
      <c r="H127" s="54">
        <v>36</v>
      </c>
      <c r="I127" s="54">
        <v>15</v>
      </c>
      <c r="J127" s="54" t="s">
        <v>272</v>
      </c>
      <c r="K127" s="40" t="s">
        <v>561</v>
      </c>
      <c r="L127" s="38">
        <f t="shared" si="7"/>
        <v>993232.8</v>
      </c>
      <c r="M127" s="38">
        <v>0</v>
      </c>
      <c r="N127" s="38">
        <v>0</v>
      </c>
      <c r="O127" s="38">
        <v>0</v>
      </c>
      <c r="P127" s="38">
        <v>0</v>
      </c>
      <c r="Q127" s="38">
        <v>993232.8</v>
      </c>
      <c r="R127" s="38">
        <f t="shared" si="8"/>
        <v>951230</v>
      </c>
      <c r="S127" s="38">
        <v>0</v>
      </c>
      <c r="T127" s="38">
        <v>0</v>
      </c>
      <c r="U127" s="38">
        <v>0</v>
      </c>
      <c r="V127" s="38">
        <v>0</v>
      </c>
      <c r="W127" s="38">
        <v>951230</v>
      </c>
      <c r="X127" s="38">
        <f t="shared" si="9"/>
        <v>42002.800000000047</v>
      </c>
      <c r="Y127" s="38">
        <v>0</v>
      </c>
      <c r="Z127" s="38">
        <v>0</v>
      </c>
      <c r="AA127" s="38">
        <v>0</v>
      </c>
      <c r="AB127" s="38">
        <v>0</v>
      </c>
      <c r="AC127" s="38">
        <f>Q127-W127</f>
        <v>42002.800000000047</v>
      </c>
      <c r="AD127" s="38">
        <f t="shared" si="10"/>
        <v>0</v>
      </c>
      <c r="AE127" s="38">
        <v>0</v>
      </c>
      <c r="AF127" s="38">
        <v>0</v>
      </c>
      <c r="AG127" s="38">
        <v>0</v>
      </c>
      <c r="AH127" s="38">
        <v>0</v>
      </c>
      <c r="AI127" s="38">
        <v>0</v>
      </c>
      <c r="AJ127" s="38">
        <f t="shared" si="11"/>
        <v>993232.8</v>
      </c>
      <c r="AK127" s="54">
        <v>2025</v>
      </c>
    </row>
    <row r="128" spans="1:37" ht="140.25" hidden="1" customHeight="1" x14ac:dyDescent="0.25">
      <c r="A128" s="54" t="s">
        <v>489</v>
      </c>
      <c r="B128" s="40" t="s">
        <v>578</v>
      </c>
      <c r="C128" s="54" t="s">
        <v>20</v>
      </c>
      <c r="D128" s="41" t="s">
        <v>579</v>
      </c>
      <c r="E128" s="54" t="s">
        <v>19</v>
      </c>
      <c r="F128" s="40" t="s">
        <v>65</v>
      </c>
      <c r="G128" s="42">
        <v>130</v>
      </c>
      <c r="H128" s="54">
        <v>64</v>
      </c>
      <c r="I128" s="54">
        <v>10</v>
      </c>
      <c r="J128" s="54" t="s">
        <v>272</v>
      </c>
      <c r="K128" s="40" t="s">
        <v>561</v>
      </c>
      <c r="L128" s="38">
        <f t="shared" si="7"/>
        <v>4223852.5</v>
      </c>
      <c r="M128" s="38">
        <v>0</v>
      </c>
      <c r="N128" s="38">
        <v>0</v>
      </c>
      <c r="O128" s="38">
        <v>0</v>
      </c>
      <c r="P128" s="38">
        <v>0</v>
      </c>
      <c r="Q128" s="38">
        <v>4223852.5</v>
      </c>
      <c r="R128" s="38">
        <f t="shared" si="8"/>
        <v>4045195</v>
      </c>
      <c r="S128" s="38">
        <v>0</v>
      </c>
      <c r="T128" s="38">
        <v>0</v>
      </c>
      <c r="U128" s="38">
        <v>0</v>
      </c>
      <c r="V128" s="38">
        <v>0</v>
      </c>
      <c r="W128" s="38">
        <v>4045195</v>
      </c>
      <c r="X128" s="38">
        <f t="shared" si="9"/>
        <v>178657.5</v>
      </c>
      <c r="Y128" s="38">
        <v>0</v>
      </c>
      <c r="Z128" s="38">
        <v>0</v>
      </c>
      <c r="AA128" s="38">
        <v>0</v>
      </c>
      <c r="AB128" s="38">
        <v>0</v>
      </c>
      <c r="AC128" s="38">
        <f>Q128-W128</f>
        <v>178657.5</v>
      </c>
      <c r="AD128" s="38">
        <f t="shared" si="10"/>
        <v>0</v>
      </c>
      <c r="AE128" s="38">
        <v>0</v>
      </c>
      <c r="AF128" s="38">
        <v>0</v>
      </c>
      <c r="AG128" s="38">
        <v>0</v>
      </c>
      <c r="AH128" s="38">
        <v>0</v>
      </c>
      <c r="AI128" s="38">
        <v>0</v>
      </c>
      <c r="AJ128" s="38">
        <f t="shared" si="11"/>
        <v>4223852.5</v>
      </c>
      <c r="AK128" s="54">
        <v>2025</v>
      </c>
    </row>
    <row r="129" spans="1:37" ht="43.5" hidden="1" customHeight="1" x14ac:dyDescent="0.25">
      <c r="A129" s="54" t="s">
        <v>490</v>
      </c>
      <c r="B129" s="40" t="s">
        <v>91</v>
      </c>
      <c r="C129" s="54" t="s">
        <v>50</v>
      </c>
      <c r="D129" s="41" t="s">
        <v>539</v>
      </c>
      <c r="E129" s="54" t="s">
        <v>19</v>
      </c>
      <c r="F129" s="40" t="s">
        <v>65</v>
      </c>
      <c r="G129" s="42">
        <v>44357</v>
      </c>
      <c r="H129" s="38">
        <v>1587.9</v>
      </c>
      <c r="I129" s="54">
        <v>500</v>
      </c>
      <c r="J129" s="54" t="s">
        <v>272</v>
      </c>
      <c r="K129" s="40" t="s">
        <v>538</v>
      </c>
      <c r="L129" s="38">
        <f t="shared" si="7"/>
        <v>327914.7</v>
      </c>
      <c r="M129" s="38">
        <v>0</v>
      </c>
      <c r="N129" s="38">
        <v>0</v>
      </c>
      <c r="O129" s="38">
        <v>0</v>
      </c>
      <c r="P129" s="38">
        <v>0</v>
      </c>
      <c r="Q129" s="38">
        <v>327914.7</v>
      </c>
      <c r="R129" s="38">
        <f t="shared" si="8"/>
        <v>314055</v>
      </c>
      <c r="S129" s="38">
        <v>0</v>
      </c>
      <c r="T129" s="38">
        <v>0</v>
      </c>
      <c r="U129" s="38">
        <v>0</v>
      </c>
      <c r="V129" s="38">
        <v>0</v>
      </c>
      <c r="W129" s="38">
        <v>314055</v>
      </c>
      <c r="X129" s="38">
        <f t="shared" si="9"/>
        <v>13859.700000000012</v>
      </c>
      <c r="Y129" s="38">
        <v>0</v>
      </c>
      <c r="Z129" s="38">
        <v>0</v>
      </c>
      <c r="AA129" s="38">
        <v>0</v>
      </c>
      <c r="AB129" s="38">
        <v>0</v>
      </c>
      <c r="AC129" s="38">
        <f>Q129-W129</f>
        <v>13859.700000000012</v>
      </c>
      <c r="AD129" s="38">
        <f t="shared" si="10"/>
        <v>0</v>
      </c>
      <c r="AE129" s="38">
        <v>0</v>
      </c>
      <c r="AF129" s="38">
        <v>0</v>
      </c>
      <c r="AG129" s="38">
        <v>0</v>
      </c>
      <c r="AH129" s="38">
        <v>0</v>
      </c>
      <c r="AI129" s="38">
        <v>0</v>
      </c>
      <c r="AJ129" s="38">
        <f t="shared" si="11"/>
        <v>327914.7</v>
      </c>
      <c r="AK129" s="54">
        <v>2025</v>
      </c>
    </row>
    <row r="130" spans="1:37" ht="58.5" hidden="1" customHeight="1" x14ac:dyDescent="0.25">
      <c r="A130" s="54" t="s">
        <v>491</v>
      </c>
      <c r="B130" s="40" t="s">
        <v>84</v>
      </c>
      <c r="C130" s="54" t="s">
        <v>20</v>
      </c>
      <c r="D130" s="41" t="s">
        <v>264</v>
      </c>
      <c r="E130" s="54" t="s">
        <v>33</v>
      </c>
      <c r="F130" s="40" t="s">
        <v>65</v>
      </c>
      <c r="G130" s="42">
        <v>1220</v>
      </c>
      <c r="H130" s="35">
        <v>1070.2</v>
      </c>
      <c r="I130" s="54">
        <v>11</v>
      </c>
      <c r="J130" s="54" t="s">
        <v>272</v>
      </c>
      <c r="K130" s="40" t="s">
        <v>180</v>
      </c>
      <c r="L130" s="38">
        <f t="shared" si="7"/>
        <v>2572498.7999999998</v>
      </c>
      <c r="M130" s="38">
        <v>0</v>
      </c>
      <c r="N130" s="38">
        <v>0</v>
      </c>
      <c r="O130" s="38">
        <v>2572498.7999999998</v>
      </c>
      <c r="P130" s="38">
        <v>0</v>
      </c>
      <c r="Q130" s="38">
        <v>0</v>
      </c>
      <c r="R130" s="38">
        <f t="shared" si="8"/>
        <v>2463751.25</v>
      </c>
      <c r="S130" s="38">
        <v>0</v>
      </c>
      <c r="T130" s="38">
        <v>0</v>
      </c>
      <c r="U130" s="38">
        <v>2463751.25</v>
      </c>
      <c r="V130" s="38">
        <v>0</v>
      </c>
      <c r="W130" s="38">
        <v>0</v>
      </c>
      <c r="X130" s="38">
        <f t="shared" si="9"/>
        <v>108747.54999999981</v>
      </c>
      <c r="Y130" s="38">
        <v>0</v>
      </c>
      <c r="Z130" s="38">
        <v>0</v>
      </c>
      <c r="AA130" s="38">
        <f>O130-U130</f>
        <v>108747.54999999981</v>
      </c>
      <c r="AB130" s="38">
        <v>0</v>
      </c>
      <c r="AC130" s="38">
        <v>0</v>
      </c>
      <c r="AD130" s="38">
        <f t="shared" si="10"/>
        <v>0</v>
      </c>
      <c r="AE130" s="38">
        <v>0</v>
      </c>
      <c r="AF130" s="38">
        <v>0</v>
      </c>
      <c r="AG130" s="38">
        <v>0</v>
      </c>
      <c r="AH130" s="38">
        <v>0</v>
      </c>
      <c r="AI130" s="38">
        <v>0</v>
      </c>
      <c r="AJ130" s="38">
        <f t="shared" si="11"/>
        <v>2572498.7999999998</v>
      </c>
      <c r="AK130" s="54">
        <v>2023</v>
      </c>
    </row>
    <row r="131" spans="1:37" ht="70.5" hidden="1" customHeight="1" x14ac:dyDescent="0.25">
      <c r="A131" s="54" t="s">
        <v>492</v>
      </c>
      <c r="B131" s="40" t="s">
        <v>86</v>
      </c>
      <c r="C131" s="54" t="s">
        <v>50</v>
      </c>
      <c r="D131" s="41" t="s">
        <v>363</v>
      </c>
      <c r="E131" s="54" t="s">
        <v>19</v>
      </c>
      <c r="F131" s="40" t="s">
        <v>65</v>
      </c>
      <c r="G131" s="42">
        <v>5810</v>
      </c>
      <c r="H131" s="35">
        <v>6781.8</v>
      </c>
      <c r="I131" s="54">
        <v>200</v>
      </c>
      <c r="J131" s="54" t="s">
        <v>272</v>
      </c>
      <c r="K131" s="40" t="s">
        <v>141</v>
      </c>
      <c r="L131" s="38">
        <f t="shared" si="7"/>
        <v>3710244.26</v>
      </c>
      <c r="M131" s="38">
        <v>2120844.2599999998</v>
      </c>
      <c r="N131" s="38">
        <v>1589400</v>
      </c>
      <c r="O131" s="38">
        <v>0</v>
      </c>
      <c r="P131" s="38">
        <v>0</v>
      </c>
      <c r="Q131" s="38">
        <v>0</v>
      </c>
      <c r="R131" s="38">
        <f t="shared" si="8"/>
        <v>3553399.9699999997</v>
      </c>
      <c r="S131" s="38">
        <v>2031189.52</v>
      </c>
      <c r="T131" s="38">
        <v>1522210.45</v>
      </c>
      <c r="U131" s="38">
        <v>0</v>
      </c>
      <c r="V131" s="38">
        <v>0</v>
      </c>
      <c r="W131" s="38">
        <v>0</v>
      </c>
      <c r="X131" s="38">
        <f t="shared" si="9"/>
        <v>156844.2899999998</v>
      </c>
      <c r="Y131" s="38">
        <v>89654.739999999758</v>
      </c>
      <c r="Z131" s="38">
        <v>67189.550000000047</v>
      </c>
      <c r="AA131" s="38">
        <v>0</v>
      </c>
      <c r="AB131" s="38">
        <v>0</v>
      </c>
      <c r="AC131" s="38">
        <v>0</v>
      </c>
      <c r="AD131" s="38">
        <f t="shared" si="10"/>
        <v>0</v>
      </c>
      <c r="AE131" s="38">
        <v>0</v>
      </c>
      <c r="AF131" s="38">
        <v>0</v>
      </c>
      <c r="AG131" s="38">
        <v>0</v>
      </c>
      <c r="AH131" s="38">
        <v>0</v>
      </c>
      <c r="AI131" s="38">
        <v>0</v>
      </c>
      <c r="AJ131" s="38">
        <f t="shared" si="11"/>
        <v>3710244.26</v>
      </c>
      <c r="AK131" s="54">
        <v>2022</v>
      </c>
    </row>
    <row r="132" spans="1:37" ht="128.25" hidden="1" customHeight="1" x14ac:dyDescent="0.25">
      <c r="A132" s="54" t="s">
        <v>493</v>
      </c>
      <c r="B132" s="40" t="s">
        <v>87</v>
      </c>
      <c r="C132" s="54" t="s">
        <v>23</v>
      </c>
      <c r="D132" s="41" t="s">
        <v>213</v>
      </c>
      <c r="E132" s="54" t="s">
        <v>22</v>
      </c>
      <c r="F132" s="40" t="s">
        <v>25</v>
      </c>
      <c r="G132" s="42">
        <v>26864</v>
      </c>
      <c r="H132" s="35">
        <v>4988.8999999999996</v>
      </c>
      <c r="I132" s="54">
        <v>460</v>
      </c>
      <c r="J132" s="54" t="s">
        <v>272</v>
      </c>
      <c r="K132" s="40" t="s">
        <v>339</v>
      </c>
      <c r="L132" s="38">
        <f t="shared" si="7"/>
        <v>29075114.330000002</v>
      </c>
      <c r="M132" s="38">
        <v>7018455.9500000002</v>
      </c>
      <c r="N132" s="38">
        <v>11643210</v>
      </c>
      <c r="O132" s="38">
        <v>3367883.19</v>
      </c>
      <c r="P132" s="38">
        <f>V132+AB132</f>
        <v>1045565.19</v>
      </c>
      <c r="Q132" s="38">
        <v>6000000</v>
      </c>
      <c r="R132" s="38">
        <f t="shared" si="8"/>
        <v>27845849.82</v>
      </c>
      <c r="S132" s="38">
        <v>6721762.7700000005</v>
      </c>
      <c r="T132" s="38">
        <v>11151013.57</v>
      </c>
      <c r="U132" s="38">
        <v>3225512.26</v>
      </c>
      <c r="V132" s="38">
        <v>1001366.22</v>
      </c>
      <c r="W132" s="38">
        <v>5746195</v>
      </c>
      <c r="X132" s="38">
        <f t="shared" si="9"/>
        <v>1229264.5099999995</v>
      </c>
      <c r="Y132" s="38">
        <v>296693.1799999997</v>
      </c>
      <c r="Z132" s="38">
        <v>492196.4299999997</v>
      </c>
      <c r="AA132" s="38">
        <f>O132-U132</f>
        <v>142370.93000000017</v>
      </c>
      <c r="AB132" s="38">
        <v>44198.97</v>
      </c>
      <c r="AC132" s="38">
        <f>Q132-W132</f>
        <v>253805</v>
      </c>
      <c r="AD132" s="38">
        <f t="shared" si="10"/>
        <v>0</v>
      </c>
      <c r="AE132" s="38">
        <v>0</v>
      </c>
      <c r="AF132" s="38">
        <v>0</v>
      </c>
      <c r="AG132" s="38">
        <v>0</v>
      </c>
      <c r="AH132" s="38">
        <v>0</v>
      </c>
      <c r="AI132" s="38">
        <v>0</v>
      </c>
      <c r="AJ132" s="38">
        <f t="shared" si="11"/>
        <v>29075114.329999998</v>
      </c>
      <c r="AK132" s="54">
        <v>2025</v>
      </c>
    </row>
    <row r="133" spans="1:37" ht="81" hidden="1" customHeight="1" x14ac:dyDescent="0.25">
      <c r="A133" s="54" t="s">
        <v>494</v>
      </c>
      <c r="B133" s="40" t="s">
        <v>87</v>
      </c>
      <c r="C133" s="54" t="s">
        <v>16</v>
      </c>
      <c r="D133" s="41" t="s">
        <v>214</v>
      </c>
      <c r="E133" s="54" t="s">
        <v>22</v>
      </c>
      <c r="F133" s="40" t="s">
        <v>25</v>
      </c>
      <c r="G133" s="42">
        <v>2770</v>
      </c>
      <c r="H133" s="42">
        <v>1792</v>
      </c>
      <c r="I133" s="54">
        <v>65</v>
      </c>
      <c r="J133" s="54" t="s">
        <v>272</v>
      </c>
      <c r="K133" s="40" t="s">
        <v>44</v>
      </c>
      <c r="L133" s="38">
        <f t="shared" si="7"/>
        <v>6888090</v>
      </c>
      <c r="M133" s="38">
        <v>6888090</v>
      </c>
      <c r="N133" s="38">
        <v>0</v>
      </c>
      <c r="O133" s="38">
        <v>0</v>
      </c>
      <c r="P133" s="38">
        <v>0</v>
      </c>
      <c r="Q133" s="38">
        <v>0</v>
      </c>
      <c r="R133" s="38">
        <f t="shared" si="8"/>
        <v>6596907.8200000003</v>
      </c>
      <c r="S133" s="38">
        <v>6596907.8200000003</v>
      </c>
      <c r="T133" s="38">
        <v>0</v>
      </c>
      <c r="U133" s="38">
        <v>0</v>
      </c>
      <c r="V133" s="38">
        <v>0</v>
      </c>
      <c r="W133" s="38">
        <v>0</v>
      </c>
      <c r="X133" s="38">
        <f t="shared" si="9"/>
        <v>291182.1799999997</v>
      </c>
      <c r="Y133" s="38">
        <v>291182.1799999997</v>
      </c>
      <c r="Z133" s="38">
        <v>0</v>
      </c>
      <c r="AA133" s="38">
        <v>0</v>
      </c>
      <c r="AB133" s="38">
        <v>0</v>
      </c>
      <c r="AC133" s="38">
        <v>0</v>
      </c>
      <c r="AD133" s="38">
        <f t="shared" si="10"/>
        <v>0</v>
      </c>
      <c r="AE133" s="38">
        <v>0</v>
      </c>
      <c r="AF133" s="38">
        <v>0</v>
      </c>
      <c r="AG133" s="38">
        <v>0</v>
      </c>
      <c r="AH133" s="38">
        <v>0</v>
      </c>
      <c r="AI133" s="38">
        <v>0</v>
      </c>
      <c r="AJ133" s="38">
        <f t="shared" si="11"/>
        <v>6888090</v>
      </c>
      <c r="AK133" s="54">
        <v>2021</v>
      </c>
    </row>
    <row r="134" spans="1:37" ht="45" hidden="1" customHeight="1" x14ac:dyDescent="0.25">
      <c r="A134" s="54" t="s">
        <v>495</v>
      </c>
      <c r="B134" s="40" t="s">
        <v>87</v>
      </c>
      <c r="C134" s="54" t="s">
        <v>20</v>
      </c>
      <c r="D134" s="41" t="s">
        <v>215</v>
      </c>
      <c r="E134" s="54" t="s">
        <v>22</v>
      </c>
      <c r="F134" s="40" t="s">
        <v>25</v>
      </c>
      <c r="G134" s="54">
        <v>403</v>
      </c>
      <c r="H134" s="54">
        <v>60.4</v>
      </c>
      <c r="I134" s="54">
        <v>10</v>
      </c>
      <c r="J134" s="54" t="s">
        <v>272</v>
      </c>
      <c r="K134" s="40" t="s">
        <v>44</v>
      </c>
      <c r="L134" s="38">
        <f t="shared" si="7"/>
        <v>1820120</v>
      </c>
      <c r="M134" s="38">
        <v>0</v>
      </c>
      <c r="N134" s="38">
        <v>1820120</v>
      </c>
      <c r="O134" s="38">
        <v>0</v>
      </c>
      <c r="P134" s="38">
        <v>0</v>
      </c>
      <c r="Q134" s="38">
        <v>0</v>
      </c>
      <c r="R134" s="38">
        <f t="shared" si="8"/>
        <v>1743177.17</v>
      </c>
      <c r="S134" s="38">
        <v>0</v>
      </c>
      <c r="T134" s="38">
        <v>1743177.17</v>
      </c>
      <c r="U134" s="38">
        <v>0</v>
      </c>
      <c r="V134" s="38">
        <v>0</v>
      </c>
      <c r="W134" s="38">
        <v>0</v>
      </c>
      <c r="X134" s="38">
        <f t="shared" si="9"/>
        <v>76942.830000000075</v>
      </c>
      <c r="Y134" s="38">
        <v>0</v>
      </c>
      <c r="Z134" s="38">
        <v>76942.830000000075</v>
      </c>
      <c r="AA134" s="38">
        <v>0</v>
      </c>
      <c r="AB134" s="38">
        <v>0</v>
      </c>
      <c r="AC134" s="38">
        <v>0</v>
      </c>
      <c r="AD134" s="38">
        <f t="shared" si="10"/>
        <v>0</v>
      </c>
      <c r="AE134" s="38">
        <v>0</v>
      </c>
      <c r="AF134" s="38">
        <v>0</v>
      </c>
      <c r="AG134" s="38">
        <v>0</v>
      </c>
      <c r="AH134" s="38">
        <v>0</v>
      </c>
      <c r="AI134" s="38">
        <v>0</v>
      </c>
      <c r="AJ134" s="38">
        <f t="shared" si="11"/>
        <v>1820120</v>
      </c>
      <c r="AK134" s="54">
        <v>2022</v>
      </c>
    </row>
    <row r="135" spans="1:37" ht="48" hidden="1" customHeight="1" x14ac:dyDescent="0.25">
      <c r="A135" s="54" t="s">
        <v>496</v>
      </c>
      <c r="B135" s="40" t="s">
        <v>543</v>
      </c>
      <c r="C135" s="54" t="s">
        <v>557</v>
      </c>
      <c r="D135" s="41" t="s">
        <v>545</v>
      </c>
      <c r="E135" s="54" t="s">
        <v>62</v>
      </c>
      <c r="F135" s="40" t="s">
        <v>25</v>
      </c>
      <c r="G135" s="42">
        <v>5400</v>
      </c>
      <c r="H135" s="54">
        <v>260</v>
      </c>
      <c r="I135" s="54">
        <v>50</v>
      </c>
      <c r="J135" s="54" t="s">
        <v>272</v>
      </c>
      <c r="K135" s="40" t="s">
        <v>544</v>
      </c>
      <c r="L135" s="38">
        <f t="shared" si="7"/>
        <v>2390000</v>
      </c>
      <c r="M135" s="38">
        <v>0</v>
      </c>
      <c r="N135" s="38">
        <v>0</v>
      </c>
      <c r="O135" s="38">
        <v>0</v>
      </c>
      <c r="P135" s="38">
        <v>0</v>
      </c>
      <c r="Q135" s="38">
        <v>2390000</v>
      </c>
      <c r="R135" s="38">
        <f t="shared" si="8"/>
        <v>2288900</v>
      </c>
      <c r="S135" s="38">
        <v>0</v>
      </c>
      <c r="T135" s="38">
        <v>0</v>
      </c>
      <c r="U135" s="38">
        <v>0</v>
      </c>
      <c r="V135" s="38">
        <v>0</v>
      </c>
      <c r="W135" s="38">
        <v>2288900</v>
      </c>
      <c r="X135" s="38">
        <f t="shared" si="9"/>
        <v>101100</v>
      </c>
      <c r="Y135" s="38">
        <v>0</v>
      </c>
      <c r="Z135" s="38">
        <v>0</v>
      </c>
      <c r="AA135" s="38">
        <v>0</v>
      </c>
      <c r="AB135" s="38">
        <v>0</v>
      </c>
      <c r="AC135" s="38">
        <f>Q135-W135</f>
        <v>101100</v>
      </c>
      <c r="AD135" s="38">
        <f t="shared" si="10"/>
        <v>0</v>
      </c>
      <c r="AE135" s="38">
        <v>0</v>
      </c>
      <c r="AF135" s="38">
        <v>0</v>
      </c>
      <c r="AG135" s="38">
        <v>0</v>
      </c>
      <c r="AH135" s="38">
        <v>0</v>
      </c>
      <c r="AI135" s="38">
        <v>0</v>
      </c>
      <c r="AJ135" s="38">
        <f t="shared" si="11"/>
        <v>2390000</v>
      </c>
      <c r="AK135" s="54">
        <v>2025</v>
      </c>
    </row>
    <row r="136" spans="1:37" ht="45.75" hidden="1" customHeight="1" x14ac:dyDescent="0.25">
      <c r="A136" s="54" t="s">
        <v>497</v>
      </c>
      <c r="B136" s="40" t="s">
        <v>87</v>
      </c>
      <c r="C136" s="54" t="s">
        <v>20</v>
      </c>
      <c r="D136" s="41" t="s">
        <v>216</v>
      </c>
      <c r="E136" s="54" t="s">
        <v>31</v>
      </c>
      <c r="F136" s="40" t="s">
        <v>25</v>
      </c>
      <c r="G136" s="54">
        <v>445</v>
      </c>
      <c r="H136" s="54">
        <v>88.7</v>
      </c>
      <c r="I136" s="54">
        <v>10</v>
      </c>
      <c r="J136" s="54" t="s">
        <v>272</v>
      </c>
      <c r="K136" s="40" t="s">
        <v>44</v>
      </c>
      <c r="L136" s="38">
        <f t="shared" si="7"/>
        <v>354180</v>
      </c>
      <c r="M136" s="38">
        <v>0</v>
      </c>
      <c r="N136" s="38">
        <v>354180</v>
      </c>
      <c r="O136" s="38">
        <v>0</v>
      </c>
      <c r="P136" s="38">
        <v>0</v>
      </c>
      <c r="Q136" s="38">
        <v>0</v>
      </c>
      <c r="R136" s="38">
        <f t="shared" si="8"/>
        <v>339207.17</v>
      </c>
      <c r="S136" s="38">
        <v>0</v>
      </c>
      <c r="T136" s="38">
        <v>339207.17</v>
      </c>
      <c r="U136" s="38">
        <v>0</v>
      </c>
      <c r="V136" s="38">
        <v>0</v>
      </c>
      <c r="W136" s="38">
        <v>0</v>
      </c>
      <c r="X136" s="38">
        <f t="shared" si="9"/>
        <v>14972.830000000016</v>
      </c>
      <c r="Y136" s="38">
        <v>0</v>
      </c>
      <c r="Z136" s="38">
        <v>14972.830000000016</v>
      </c>
      <c r="AA136" s="38">
        <v>0</v>
      </c>
      <c r="AB136" s="38">
        <v>0</v>
      </c>
      <c r="AC136" s="38">
        <v>0</v>
      </c>
      <c r="AD136" s="38">
        <f t="shared" si="10"/>
        <v>0</v>
      </c>
      <c r="AE136" s="38">
        <v>0</v>
      </c>
      <c r="AF136" s="38">
        <v>0</v>
      </c>
      <c r="AG136" s="38">
        <v>0</v>
      </c>
      <c r="AH136" s="38">
        <v>0</v>
      </c>
      <c r="AI136" s="38">
        <v>0</v>
      </c>
      <c r="AJ136" s="38">
        <f t="shared" si="11"/>
        <v>354180</v>
      </c>
      <c r="AK136" s="54">
        <v>2022</v>
      </c>
    </row>
    <row r="137" spans="1:37" ht="48" hidden="1" customHeight="1" x14ac:dyDescent="0.25">
      <c r="A137" s="54" t="s">
        <v>498</v>
      </c>
      <c r="B137" s="40" t="s">
        <v>88</v>
      </c>
      <c r="C137" s="54" t="s">
        <v>30</v>
      </c>
      <c r="D137" s="41" t="s">
        <v>211</v>
      </c>
      <c r="E137" s="54" t="s">
        <v>31</v>
      </c>
      <c r="F137" s="40" t="s">
        <v>25</v>
      </c>
      <c r="G137" s="42">
        <v>40000</v>
      </c>
      <c r="H137" s="54">
        <v>671</v>
      </c>
      <c r="I137" s="54">
        <v>130</v>
      </c>
      <c r="J137" s="54" t="s">
        <v>272</v>
      </c>
      <c r="K137" s="40" t="s">
        <v>44</v>
      </c>
      <c r="L137" s="38">
        <f t="shared" si="7"/>
        <v>2656500</v>
      </c>
      <c r="M137" s="38">
        <v>2656500</v>
      </c>
      <c r="N137" s="38">
        <v>0</v>
      </c>
      <c r="O137" s="38">
        <v>0</v>
      </c>
      <c r="P137" s="38">
        <v>0</v>
      </c>
      <c r="Q137" s="38">
        <v>0</v>
      </c>
      <c r="R137" s="38">
        <f t="shared" si="8"/>
        <v>2544201.29</v>
      </c>
      <c r="S137" s="38">
        <v>2544201.29</v>
      </c>
      <c r="T137" s="38">
        <v>0</v>
      </c>
      <c r="U137" s="38">
        <v>0</v>
      </c>
      <c r="V137" s="38">
        <v>0</v>
      </c>
      <c r="W137" s="38">
        <v>0</v>
      </c>
      <c r="X137" s="38">
        <f t="shared" si="9"/>
        <v>112298.70999999996</v>
      </c>
      <c r="Y137" s="38">
        <v>112298.70999999996</v>
      </c>
      <c r="Z137" s="38">
        <v>0</v>
      </c>
      <c r="AA137" s="38">
        <v>0</v>
      </c>
      <c r="AB137" s="38">
        <v>0</v>
      </c>
      <c r="AC137" s="38">
        <v>0</v>
      </c>
      <c r="AD137" s="38">
        <f t="shared" si="10"/>
        <v>0</v>
      </c>
      <c r="AE137" s="38">
        <v>0</v>
      </c>
      <c r="AF137" s="38">
        <v>0</v>
      </c>
      <c r="AG137" s="38">
        <v>0</v>
      </c>
      <c r="AH137" s="38">
        <v>0</v>
      </c>
      <c r="AI137" s="38">
        <v>0</v>
      </c>
      <c r="AJ137" s="38">
        <f t="shared" si="11"/>
        <v>2656500</v>
      </c>
      <c r="AK137" s="54">
        <v>2021</v>
      </c>
    </row>
    <row r="138" spans="1:37" ht="60.75" hidden="1" customHeight="1" x14ac:dyDescent="0.25">
      <c r="A138" s="54" t="s">
        <v>499</v>
      </c>
      <c r="B138" s="40" t="s">
        <v>88</v>
      </c>
      <c r="C138" s="54" t="s">
        <v>30</v>
      </c>
      <c r="D138" s="41" t="s">
        <v>212</v>
      </c>
      <c r="E138" s="54" t="s">
        <v>31</v>
      </c>
      <c r="F138" s="40" t="s">
        <v>25</v>
      </c>
      <c r="G138" s="42">
        <v>79000</v>
      </c>
      <c r="H138" s="54">
        <v>685</v>
      </c>
      <c r="I138" s="54">
        <v>120</v>
      </c>
      <c r="J138" s="54" t="s">
        <v>272</v>
      </c>
      <c r="K138" s="40" t="s">
        <v>89</v>
      </c>
      <c r="L138" s="38">
        <f t="shared" si="7"/>
        <v>3926100</v>
      </c>
      <c r="M138" s="38">
        <v>3926100</v>
      </c>
      <c r="N138" s="38">
        <v>0</v>
      </c>
      <c r="O138" s="38">
        <v>0</v>
      </c>
      <c r="P138" s="38">
        <v>0</v>
      </c>
      <c r="Q138" s="38">
        <v>0</v>
      </c>
      <c r="R138" s="38">
        <f t="shared" si="8"/>
        <v>3760131.05</v>
      </c>
      <c r="S138" s="38">
        <v>3760131.05</v>
      </c>
      <c r="T138" s="38">
        <v>0</v>
      </c>
      <c r="U138" s="38">
        <v>0</v>
      </c>
      <c r="V138" s="38">
        <v>0</v>
      </c>
      <c r="W138" s="38">
        <v>0</v>
      </c>
      <c r="X138" s="38">
        <f t="shared" si="9"/>
        <v>165968.95000000019</v>
      </c>
      <c r="Y138" s="38">
        <v>165968.95000000019</v>
      </c>
      <c r="Z138" s="38">
        <v>0</v>
      </c>
      <c r="AA138" s="38">
        <v>0</v>
      </c>
      <c r="AB138" s="38">
        <v>0</v>
      </c>
      <c r="AC138" s="38">
        <v>0</v>
      </c>
      <c r="AD138" s="38">
        <f t="shared" si="10"/>
        <v>0</v>
      </c>
      <c r="AE138" s="38">
        <v>0</v>
      </c>
      <c r="AF138" s="38">
        <v>0</v>
      </c>
      <c r="AG138" s="38">
        <v>0</v>
      </c>
      <c r="AH138" s="38">
        <v>0</v>
      </c>
      <c r="AI138" s="38">
        <v>0</v>
      </c>
      <c r="AJ138" s="38">
        <f t="shared" si="11"/>
        <v>3926100</v>
      </c>
      <c r="AK138" s="54">
        <v>2021</v>
      </c>
    </row>
    <row r="139" spans="1:37" ht="46.5" hidden="1" customHeight="1" x14ac:dyDescent="0.25">
      <c r="A139" s="54" t="s">
        <v>500</v>
      </c>
      <c r="B139" s="40" t="s">
        <v>90</v>
      </c>
      <c r="C139" s="54" t="s">
        <v>30</v>
      </c>
      <c r="D139" s="41" t="s">
        <v>322</v>
      </c>
      <c r="E139" s="54" t="s">
        <v>19</v>
      </c>
      <c r="F139" s="40" t="s">
        <v>25</v>
      </c>
      <c r="G139" s="42">
        <v>73000</v>
      </c>
      <c r="H139" s="54">
        <v>248.9</v>
      </c>
      <c r="I139" s="54"/>
      <c r="J139" s="54" t="s">
        <v>272</v>
      </c>
      <c r="K139" s="40" t="s">
        <v>44</v>
      </c>
      <c r="L139" s="38">
        <f t="shared" si="7"/>
        <v>4738755.3899999997</v>
      </c>
      <c r="M139" s="38">
        <v>0</v>
      </c>
      <c r="N139" s="38">
        <v>0</v>
      </c>
      <c r="O139" s="38">
        <v>4738755.3899999997</v>
      </c>
      <c r="P139" s="38">
        <v>0</v>
      </c>
      <c r="Q139" s="38">
        <v>0</v>
      </c>
      <c r="R139" s="38">
        <f t="shared" si="8"/>
        <v>4538433.41</v>
      </c>
      <c r="S139" s="38">
        <v>0</v>
      </c>
      <c r="T139" s="38">
        <v>0</v>
      </c>
      <c r="U139" s="38">
        <v>4538433.41</v>
      </c>
      <c r="V139" s="38">
        <v>0</v>
      </c>
      <c r="W139" s="38">
        <v>0</v>
      </c>
      <c r="X139" s="38">
        <f t="shared" si="9"/>
        <v>200321.97999999952</v>
      </c>
      <c r="Y139" s="38">
        <v>0</v>
      </c>
      <c r="Z139" s="38">
        <v>0</v>
      </c>
      <c r="AA139" s="38">
        <f>O139-U139</f>
        <v>200321.97999999952</v>
      </c>
      <c r="AB139" s="38">
        <v>0</v>
      </c>
      <c r="AC139" s="38">
        <v>0</v>
      </c>
      <c r="AD139" s="38">
        <f t="shared" si="10"/>
        <v>0</v>
      </c>
      <c r="AE139" s="38">
        <v>0</v>
      </c>
      <c r="AF139" s="38">
        <v>0</v>
      </c>
      <c r="AG139" s="38">
        <v>0</v>
      </c>
      <c r="AH139" s="38">
        <v>0</v>
      </c>
      <c r="AI139" s="38">
        <v>0</v>
      </c>
      <c r="AJ139" s="38">
        <f t="shared" si="11"/>
        <v>4738755.3899999997</v>
      </c>
      <c r="AK139" s="54">
        <v>2023</v>
      </c>
    </row>
    <row r="140" spans="1:37" ht="63.75" hidden="1" customHeight="1" x14ac:dyDescent="0.25">
      <c r="A140" s="54" t="s">
        <v>501</v>
      </c>
      <c r="B140" s="40" t="s">
        <v>91</v>
      </c>
      <c r="C140" s="54" t="s">
        <v>23</v>
      </c>
      <c r="D140" s="41" t="s">
        <v>323</v>
      </c>
      <c r="E140" s="54" t="s">
        <v>92</v>
      </c>
      <c r="F140" s="40" t="s">
        <v>25</v>
      </c>
      <c r="G140" s="42">
        <v>44357</v>
      </c>
      <c r="H140" s="35">
        <v>1473.5</v>
      </c>
      <c r="I140" s="54">
        <v>200</v>
      </c>
      <c r="J140" s="54" t="s">
        <v>272</v>
      </c>
      <c r="K140" s="40" t="s">
        <v>93</v>
      </c>
      <c r="L140" s="38">
        <f t="shared" si="7"/>
        <v>25660240</v>
      </c>
      <c r="M140" s="38">
        <v>25660240</v>
      </c>
      <c r="N140" s="38">
        <v>0</v>
      </c>
      <c r="O140" s="38">
        <v>0</v>
      </c>
      <c r="P140" s="38">
        <v>0</v>
      </c>
      <c r="Q140" s="38">
        <v>0</v>
      </c>
      <c r="R140" s="38">
        <f t="shared" si="8"/>
        <v>24575496.190000001</v>
      </c>
      <c r="S140" s="38">
        <v>24575496.190000001</v>
      </c>
      <c r="T140" s="38">
        <v>0</v>
      </c>
      <c r="U140" s="38">
        <v>0</v>
      </c>
      <c r="V140" s="38">
        <v>0</v>
      </c>
      <c r="W140" s="38">
        <v>0</v>
      </c>
      <c r="X140" s="38">
        <f t="shared" si="9"/>
        <v>1084743.8099999987</v>
      </c>
      <c r="Y140" s="38">
        <v>1084743.8099999987</v>
      </c>
      <c r="Z140" s="38">
        <v>0</v>
      </c>
      <c r="AA140" s="38">
        <v>0</v>
      </c>
      <c r="AB140" s="38">
        <v>0</v>
      </c>
      <c r="AC140" s="38">
        <v>0</v>
      </c>
      <c r="AD140" s="38">
        <f t="shared" si="10"/>
        <v>0</v>
      </c>
      <c r="AE140" s="38">
        <v>0</v>
      </c>
      <c r="AF140" s="38">
        <v>0</v>
      </c>
      <c r="AG140" s="38">
        <v>0</v>
      </c>
      <c r="AH140" s="38">
        <v>0</v>
      </c>
      <c r="AI140" s="38">
        <v>0</v>
      </c>
      <c r="AJ140" s="38">
        <f t="shared" si="11"/>
        <v>25660240</v>
      </c>
      <c r="AK140" s="54">
        <v>2021</v>
      </c>
    </row>
    <row r="141" spans="1:37" ht="74.25" hidden="1" customHeight="1" x14ac:dyDescent="0.25">
      <c r="A141" s="54" t="s">
        <v>502</v>
      </c>
      <c r="B141" s="40" t="s">
        <v>91</v>
      </c>
      <c r="C141" s="54" t="s">
        <v>16</v>
      </c>
      <c r="D141" s="41" t="s">
        <v>190</v>
      </c>
      <c r="E141" s="54" t="s">
        <v>19</v>
      </c>
      <c r="F141" s="40" t="s">
        <v>25</v>
      </c>
      <c r="G141" s="42">
        <v>1314</v>
      </c>
      <c r="H141" s="54">
        <v>157.1</v>
      </c>
      <c r="I141" s="54">
        <v>20</v>
      </c>
      <c r="J141" s="54" t="s">
        <v>272</v>
      </c>
      <c r="K141" s="40" t="s">
        <v>94</v>
      </c>
      <c r="L141" s="38">
        <f t="shared" si="7"/>
        <v>4500000</v>
      </c>
      <c r="M141" s="38">
        <v>0</v>
      </c>
      <c r="N141" s="38">
        <v>0</v>
      </c>
      <c r="O141" s="38">
        <v>0</v>
      </c>
      <c r="P141" s="38">
        <v>0</v>
      </c>
      <c r="Q141" s="38">
        <v>4500000</v>
      </c>
      <c r="R141" s="38">
        <f t="shared" si="8"/>
        <v>4309645</v>
      </c>
      <c r="S141" s="38">
        <v>0</v>
      </c>
      <c r="T141" s="38">
        <v>0</v>
      </c>
      <c r="U141" s="38">
        <v>0</v>
      </c>
      <c r="V141" s="38">
        <v>0</v>
      </c>
      <c r="W141" s="38">
        <v>4309645</v>
      </c>
      <c r="X141" s="38">
        <f t="shared" si="9"/>
        <v>190355</v>
      </c>
      <c r="Y141" s="38">
        <v>0</v>
      </c>
      <c r="Z141" s="38">
        <v>0</v>
      </c>
      <c r="AA141" s="38">
        <v>0</v>
      </c>
      <c r="AB141" s="38">
        <v>0</v>
      </c>
      <c r="AC141" s="38">
        <f>Q141-W141</f>
        <v>190355</v>
      </c>
      <c r="AD141" s="38">
        <f t="shared" si="10"/>
        <v>0</v>
      </c>
      <c r="AE141" s="38">
        <v>0</v>
      </c>
      <c r="AF141" s="38">
        <v>0</v>
      </c>
      <c r="AG141" s="38">
        <v>0</v>
      </c>
      <c r="AH141" s="38">
        <v>0</v>
      </c>
      <c r="AI141" s="38">
        <v>0</v>
      </c>
      <c r="AJ141" s="38">
        <f t="shared" si="11"/>
        <v>4500000</v>
      </c>
      <c r="AK141" s="54">
        <v>2025</v>
      </c>
    </row>
    <row r="142" spans="1:37" ht="73.5" hidden="1" customHeight="1" x14ac:dyDescent="0.25">
      <c r="A142" s="54" t="s">
        <v>503</v>
      </c>
      <c r="B142" s="40" t="s">
        <v>91</v>
      </c>
      <c r="C142" s="54" t="s">
        <v>20</v>
      </c>
      <c r="D142" s="41" t="s">
        <v>191</v>
      </c>
      <c r="E142" s="54" t="s">
        <v>17</v>
      </c>
      <c r="F142" s="40" t="s">
        <v>25</v>
      </c>
      <c r="G142" s="54">
        <v>385</v>
      </c>
      <c r="H142" s="54">
        <v>60.7</v>
      </c>
      <c r="I142" s="54">
        <v>20</v>
      </c>
      <c r="J142" s="54" t="s">
        <v>272</v>
      </c>
      <c r="K142" s="40" t="s">
        <v>94</v>
      </c>
      <c r="L142" s="38">
        <f t="shared" si="7"/>
        <v>2500000</v>
      </c>
      <c r="M142" s="38">
        <v>0</v>
      </c>
      <c r="N142" s="38">
        <v>0</v>
      </c>
      <c r="O142" s="38">
        <v>0</v>
      </c>
      <c r="P142" s="38">
        <v>0</v>
      </c>
      <c r="Q142" s="38">
        <v>2500000</v>
      </c>
      <c r="R142" s="38">
        <f t="shared" si="8"/>
        <v>2394245</v>
      </c>
      <c r="S142" s="38">
        <v>0</v>
      </c>
      <c r="T142" s="38">
        <v>0</v>
      </c>
      <c r="U142" s="38">
        <v>0</v>
      </c>
      <c r="V142" s="38">
        <v>0</v>
      </c>
      <c r="W142" s="38">
        <v>2394245</v>
      </c>
      <c r="X142" s="38">
        <f t="shared" si="9"/>
        <v>105755</v>
      </c>
      <c r="Y142" s="38">
        <v>0</v>
      </c>
      <c r="Z142" s="38">
        <v>0</v>
      </c>
      <c r="AA142" s="38">
        <v>0</v>
      </c>
      <c r="AB142" s="38">
        <v>0</v>
      </c>
      <c r="AC142" s="38">
        <f>Q142-W142</f>
        <v>105755</v>
      </c>
      <c r="AD142" s="38">
        <f t="shared" si="10"/>
        <v>0</v>
      </c>
      <c r="AE142" s="38">
        <v>0</v>
      </c>
      <c r="AF142" s="38">
        <v>0</v>
      </c>
      <c r="AG142" s="38">
        <v>0</v>
      </c>
      <c r="AH142" s="38">
        <v>0</v>
      </c>
      <c r="AI142" s="38">
        <v>0</v>
      </c>
      <c r="AJ142" s="38">
        <f t="shared" si="11"/>
        <v>2500000</v>
      </c>
      <c r="AK142" s="54">
        <v>2025</v>
      </c>
    </row>
    <row r="143" spans="1:37" ht="48.75" hidden="1" customHeight="1" x14ac:dyDescent="0.25">
      <c r="A143" s="54" t="s">
        <v>504</v>
      </c>
      <c r="B143" s="40" t="s">
        <v>95</v>
      </c>
      <c r="C143" s="54" t="s">
        <v>50</v>
      </c>
      <c r="D143" s="41" t="s">
        <v>255</v>
      </c>
      <c r="E143" s="54" t="s">
        <v>19</v>
      </c>
      <c r="F143" s="40" t="s">
        <v>65</v>
      </c>
      <c r="G143" s="42">
        <v>7153</v>
      </c>
      <c r="H143" s="42">
        <v>1300</v>
      </c>
      <c r="I143" s="54">
        <v>100</v>
      </c>
      <c r="J143" s="54" t="s">
        <v>272</v>
      </c>
      <c r="K143" s="40" t="s">
        <v>96</v>
      </c>
      <c r="L143" s="38">
        <f t="shared" si="7"/>
        <v>1659010</v>
      </c>
      <c r="M143" s="38">
        <v>1659010</v>
      </c>
      <c r="N143" s="38">
        <v>0</v>
      </c>
      <c r="O143" s="38">
        <v>0</v>
      </c>
      <c r="P143" s="38">
        <v>0</v>
      </c>
      <c r="Q143" s="38">
        <v>0</v>
      </c>
      <c r="R143" s="38">
        <f t="shared" si="8"/>
        <v>1588878.53</v>
      </c>
      <c r="S143" s="38">
        <v>1588878.53</v>
      </c>
      <c r="T143" s="38">
        <v>0</v>
      </c>
      <c r="U143" s="38">
        <v>0</v>
      </c>
      <c r="V143" s="38">
        <v>0</v>
      </c>
      <c r="W143" s="38">
        <v>0</v>
      </c>
      <c r="X143" s="38">
        <f t="shared" si="9"/>
        <v>70131.469999999972</v>
      </c>
      <c r="Y143" s="38">
        <v>70131.469999999972</v>
      </c>
      <c r="Z143" s="38">
        <v>0</v>
      </c>
      <c r="AA143" s="38">
        <v>0</v>
      </c>
      <c r="AB143" s="38">
        <v>0</v>
      </c>
      <c r="AC143" s="38">
        <v>0</v>
      </c>
      <c r="AD143" s="38">
        <f t="shared" si="10"/>
        <v>0</v>
      </c>
      <c r="AE143" s="38">
        <v>0</v>
      </c>
      <c r="AF143" s="38">
        <v>0</v>
      </c>
      <c r="AG143" s="38">
        <v>0</v>
      </c>
      <c r="AH143" s="38">
        <v>0</v>
      </c>
      <c r="AI143" s="38">
        <v>0</v>
      </c>
      <c r="AJ143" s="38">
        <f t="shared" si="11"/>
        <v>1659010</v>
      </c>
      <c r="AK143" s="54">
        <v>2021</v>
      </c>
    </row>
    <row r="144" spans="1:37" ht="51" hidden="1" x14ac:dyDescent="0.25">
      <c r="A144" s="54" t="s">
        <v>505</v>
      </c>
      <c r="B144" s="40" t="s">
        <v>97</v>
      </c>
      <c r="C144" s="54" t="s">
        <v>30</v>
      </c>
      <c r="D144" s="41" t="s">
        <v>364</v>
      </c>
      <c r="E144" s="54" t="s">
        <v>19</v>
      </c>
      <c r="F144" s="40" t="s">
        <v>25</v>
      </c>
      <c r="G144" s="42">
        <v>73333</v>
      </c>
      <c r="H144" s="54">
        <v>179</v>
      </c>
      <c r="I144" s="54">
        <v>20</v>
      </c>
      <c r="J144" s="54" t="s">
        <v>272</v>
      </c>
      <c r="K144" s="40" t="s">
        <v>44</v>
      </c>
      <c r="L144" s="38">
        <f t="shared" si="7"/>
        <v>2908230</v>
      </c>
      <c r="M144" s="38">
        <v>0</v>
      </c>
      <c r="N144" s="38">
        <v>2908230</v>
      </c>
      <c r="O144" s="38">
        <v>0</v>
      </c>
      <c r="P144" s="38">
        <v>0</v>
      </c>
      <c r="Q144" s="38">
        <v>0</v>
      </c>
      <c r="R144" s="38">
        <f t="shared" si="8"/>
        <v>2785289.27</v>
      </c>
      <c r="S144" s="38">
        <v>0</v>
      </c>
      <c r="T144" s="38">
        <v>2785289.27</v>
      </c>
      <c r="U144" s="38">
        <v>0</v>
      </c>
      <c r="V144" s="38">
        <v>0</v>
      </c>
      <c r="W144" s="38">
        <v>0</v>
      </c>
      <c r="X144" s="38">
        <f t="shared" si="9"/>
        <v>122940.72999999998</v>
      </c>
      <c r="Y144" s="38">
        <v>0</v>
      </c>
      <c r="Z144" s="38">
        <v>122940.72999999998</v>
      </c>
      <c r="AA144" s="38">
        <v>0</v>
      </c>
      <c r="AB144" s="38">
        <v>0</v>
      </c>
      <c r="AC144" s="38">
        <v>0</v>
      </c>
      <c r="AD144" s="38">
        <f t="shared" si="10"/>
        <v>0</v>
      </c>
      <c r="AE144" s="38">
        <v>0</v>
      </c>
      <c r="AF144" s="38">
        <v>0</v>
      </c>
      <c r="AG144" s="38">
        <v>0</v>
      </c>
      <c r="AH144" s="38">
        <v>0</v>
      </c>
      <c r="AI144" s="38">
        <v>0</v>
      </c>
      <c r="AJ144" s="38">
        <f t="shared" si="11"/>
        <v>2908230</v>
      </c>
      <c r="AK144" s="54">
        <v>2022</v>
      </c>
    </row>
    <row r="145" spans="1:37" ht="51" hidden="1" x14ac:dyDescent="0.25">
      <c r="A145" s="54" t="s">
        <v>506</v>
      </c>
      <c r="B145" s="40" t="s">
        <v>98</v>
      </c>
      <c r="C145" s="54" t="s">
        <v>50</v>
      </c>
      <c r="D145" s="41" t="s">
        <v>324</v>
      </c>
      <c r="E145" s="54" t="s">
        <v>19</v>
      </c>
      <c r="F145" s="40" t="s">
        <v>25</v>
      </c>
      <c r="G145" s="42">
        <v>67874</v>
      </c>
      <c r="H145" s="54">
        <v>880</v>
      </c>
      <c r="I145" s="54">
        <v>90</v>
      </c>
      <c r="J145" s="54" t="s">
        <v>272</v>
      </c>
      <c r="K145" s="40" t="s">
        <v>32</v>
      </c>
      <c r="L145" s="38">
        <f t="shared" si="7"/>
        <v>5466804</v>
      </c>
      <c r="M145" s="38">
        <v>2499504</v>
      </c>
      <c r="N145" s="38">
        <v>2967300</v>
      </c>
      <c r="O145" s="38">
        <v>0</v>
      </c>
      <c r="P145" s="38">
        <v>0</v>
      </c>
      <c r="Q145" s="38">
        <v>0</v>
      </c>
      <c r="R145" s="38">
        <f t="shared" si="8"/>
        <v>5235704.2300000004</v>
      </c>
      <c r="S145" s="38">
        <v>2393842.04</v>
      </c>
      <c r="T145" s="38">
        <v>2841862.19</v>
      </c>
      <c r="U145" s="38">
        <v>0</v>
      </c>
      <c r="V145" s="38">
        <v>0</v>
      </c>
      <c r="W145" s="38">
        <v>0</v>
      </c>
      <c r="X145" s="38">
        <f t="shared" si="9"/>
        <v>231099.77000000002</v>
      </c>
      <c r="Y145" s="38">
        <v>105661.95999999996</v>
      </c>
      <c r="Z145" s="38">
        <v>125437.81000000006</v>
      </c>
      <c r="AA145" s="38">
        <v>0</v>
      </c>
      <c r="AB145" s="38">
        <v>0</v>
      </c>
      <c r="AC145" s="38">
        <v>0</v>
      </c>
      <c r="AD145" s="38">
        <f t="shared" si="10"/>
        <v>0</v>
      </c>
      <c r="AE145" s="38">
        <v>0</v>
      </c>
      <c r="AF145" s="38">
        <v>0</v>
      </c>
      <c r="AG145" s="38">
        <v>0</v>
      </c>
      <c r="AH145" s="38">
        <v>0</v>
      </c>
      <c r="AI145" s="38">
        <v>0</v>
      </c>
      <c r="AJ145" s="38">
        <f t="shared" si="11"/>
        <v>5466804</v>
      </c>
      <c r="AK145" s="54">
        <v>2022</v>
      </c>
    </row>
    <row r="146" spans="1:37" ht="45.75" hidden="1" customHeight="1" x14ac:dyDescent="0.25">
      <c r="A146" s="54" t="s">
        <v>507</v>
      </c>
      <c r="B146" s="40" t="s">
        <v>140</v>
      </c>
      <c r="C146" s="54" t="s">
        <v>50</v>
      </c>
      <c r="D146" s="41" t="s">
        <v>325</v>
      </c>
      <c r="E146" s="54" t="s">
        <v>22</v>
      </c>
      <c r="F146" s="40" t="s">
        <v>25</v>
      </c>
      <c r="G146" s="42">
        <v>50497</v>
      </c>
      <c r="H146" s="54">
        <v>636.29999999999995</v>
      </c>
      <c r="I146" s="54">
        <v>93</v>
      </c>
      <c r="J146" s="54" t="s">
        <v>272</v>
      </c>
      <c r="K146" s="40" t="s">
        <v>44</v>
      </c>
      <c r="L146" s="38">
        <f t="shared" ref="L146:L174" si="12">SUM(M146:Q146)</f>
        <v>7418839.5999999996</v>
      </c>
      <c r="M146" s="38">
        <v>0</v>
      </c>
      <c r="N146" s="38">
        <v>6390320</v>
      </c>
      <c r="O146" s="38">
        <v>1028519.6</v>
      </c>
      <c r="P146" s="38">
        <v>0</v>
      </c>
      <c r="Q146" s="38">
        <v>0</v>
      </c>
      <c r="R146" s="38">
        <f t="shared" ref="R146:R177" si="13">SUM(S146:W146)</f>
        <v>7105220.9900000002</v>
      </c>
      <c r="S146" s="38">
        <v>0</v>
      </c>
      <c r="T146" s="38">
        <v>6120180.1200000001</v>
      </c>
      <c r="U146" s="38">
        <v>985040.87</v>
      </c>
      <c r="V146" s="38">
        <v>0</v>
      </c>
      <c r="W146" s="38">
        <v>0</v>
      </c>
      <c r="X146" s="38">
        <f t="shared" ref="X146:X177" si="14">SUM(Y146:AC146)</f>
        <v>313618.60999999987</v>
      </c>
      <c r="Y146" s="38">
        <v>0</v>
      </c>
      <c r="Z146" s="38">
        <v>270139.87999999989</v>
      </c>
      <c r="AA146" s="38">
        <f>O146-U146</f>
        <v>43478.729999999981</v>
      </c>
      <c r="AB146" s="38">
        <v>0</v>
      </c>
      <c r="AC146" s="38">
        <v>0</v>
      </c>
      <c r="AD146" s="38">
        <f t="shared" si="10"/>
        <v>0</v>
      </c>
      <c r="AE146" s="38">
        <v>0</v>
      </c>
      <c r="AF146" s="38">
        <v>0</v>
      </c>
      <c r="AG146" s="38">
        <v>0</v>
      </c>
      <c r="AH146" s="38">
        <v>0</v>
      </c>
      <c r="AI146" s="38">
        <v>0</v>
      </c>
      <c r="AJ146" s="38">
        <f t="shared" si="11"/>
        <v>7418839.5999999996</v>
      </c>
      <c r="AK146" s="54">
        <v>2023</v>
      </c>
    </row>
    <row r="147" spans="1:37" ht="86.25" hidden="1" customHeight="1" x14ac:dyDescent="0.25">
      <c r="A147" s="54" t="s">
        <v>508</v>
      </c>
      <c r="B147" s="40" t="s">
        <v>99</v>
      </c>
      <c r="C147" s="54" t="s">
        <v>30</v>
      </c>
      <c r="D147" s="41" t="s">
        <v>326</v>
      </c>
      <c r="E147" s="54" t="s">
        <v>19</v>
      </c>
      <c r="F147" s="40" t="s">
        <v>25</v>
      </c>
      <c r="G147" s="42">
        <v>93200</v>
      </c>
      <c r="H147" s="35">
        <v>4894.3999999999996</v>
      </c>
      <c r="I147" s="54">
        <v>300</v>
      </c>
      <c r="J147" s="54" t="s">
        <v>272</v>
      </c>
      <c r="K147" s="40" t="s">
        <v>161</v>
      </c>
      <c r="L147" s="38">
        <f t="shared" si="12"/>
        <v>6245765.7300000004</v>
      </c>
      <c r="M147" s="38">
        <v>2996658</v>
      </c>
      <c r="N147" s="38">
        <v>0</v>
      </c>
      <c r="O147" s="38">
        <v>3249107.73</v>
      </c>
      <c r="P147" s="38">
        <v>0</v>
      </c>
      <c r="Q147" s="38">
        <v>0</v>
      </c>
      <c r="R147" s="38">
        <f t="shared" si="13"/>
        <v>5981737.4900000002</v>
      </c>
      <c r="S147" s="38">
        <v>2869979.68</v>
      </c>
      <c r="T147" s="38">
        <v>0</v>
      </c>
      <c r="U147" s="38">
        <v>3111757.81</v>
      </c>
      <c r="V147" s="38">
        <v>0</v>
      </c>
      <c r="W147" s="38">
        <v>0</v>
      </c>
      <c r="X147" s="38">
        <f t="shared" si="14"/>
        <v>264028.23999999976</v>
      </c>
      <c r="Y147" s="38">
        <v>126678.31999999983</v>
      </c>
      <c r="Z147" s="38">
        <v>0</v>
      </c>
      <c r="AA147" s="38">
        <f>O147-U147</f>
        <v>137349.91999999993</v>
      </c>
      <c r="AB147" s="38">
        <v>0</v>
      </c>
      <c r="AC147" s="38">
        <v>0</v>
      </c>
      <c r="AD147" s="38">
        <f t="shared" ref="AD147:AD177" si="15">SUM(AE147:AI147)</f>
        <v>0</v>
      </c>
      <c r="AE147" s="38">
        <v>0</v>
      </c>
      <c r="AF147" s="38">
        <v>0</v>
      </c>
      <c r="AG147" s="38">
        <v>0</v>
      </c>
      <c r="AH147" s="38">
        <v>0</v>
      </c>
      <c r="AI147" s="38">
        <v>0</v>
      </c>
      <c r="AJ147" s="38">
        <f t="shared" ref="AJ147:AJ177" si="16">R147+X147+AD147</f>
        <v>6245765.7300000004</v>
      </c>
      <c r="AK147" s="54">
        <v>2023</v>
      </c>
    </row>
    <row r="148" spans="1:37" ht="48.75" hidden="1" customHeight="1" x14ac:dyDescent="0.25">
      <c r="A148" s="54" t="s">
        <v>509</v>
      </c>
      <c r="B148" s="40" t="s">
        <v>100</v>
      </c>
      <c r="C148" s="54" t="s">
        <v>50</v>
      </c>
      <c r="D148" s="41" t="s">
        <v>198</v>
      </c>
      <c r="E148" s="54" t="s">
        <v>17</v>
      </c>
      <c r="F148" s="40" t="s">
        <v>25</v>
      </c>
      <c r="G148" s="42">
        <v>30971</v>
      </c>
      <c r="H148" s="54">
        <v>200</v>
      </c>
      <c r="I148" s="54">
        <v>60</v>
      </c>
      <c r="J148" s="54" t="s">
        <v>272</v>
      </c>
      <c r="K148" s="40" t="s">
        <v>565</v>
      </c>
      <c r="L148" s="38">
        <f t="shared" si="12"/>
        <v>5871080</v>
      </c>
      <c r="M148" s="38">
        <v>5371080</v>
      </c>
      <c r="N148" s="38">
        <v>0</v>
      </c>
      <c r="O148" s="38">
        <v>0</v>
      </c>
      <c r="P148" s="38">
        <v>0</v>
      </c>
      <c r="Q148" s="38">
        <v>500000</v>
      </c>
      <c r="R148" s="38">
        <f t="shared" si="13"/>
        <v>5622876.9100000001</v>
      </c>
      <c r="S148" s="38">
        <v>5144026.91</v>
      </c>
      <c r="T148" s="38">
        <v>0</v>
      </c>
      <c r="U148" s="38">
        <v>0</v>
      </c>
      <c r="V148" s="38">
        <v>0</v>
      </c>
      <c r="W148" s="38">
        <v>478850</v>
      </c>
      <c r="X148" s="38">
        <f t="shared" si="14"/>
        <v>248203.08999999985</v>
      </c>
      <c r="Y148" s="38">
        <v>227053.08999999985</v>
      </c>
      <c r="Z148" s="38">
        <v>0</v>
      </c>
      <c r="AA148" s="38">
        <v>0</v>
      </c>
      <c r="AB148" s="38">
        <v>0</v>
      </c>
      <c r="AC148" s="38">
        <f>Q148-W148</f>
        <v>21150</v>
      </c>
      <c r="AD148" s="38">
        <f t="shared" si="15"/>
        <v>0</v>
      </c>
      <c r="AE148" s="38">
        <v>0</v>
      </c>
      <c r="AF148" s="38">
        <v>0</v>
      </c>
      <c r="AG148" s="38">
        <v>0</v>
      </c>
      <c r="AH148" s="38">
        <v>0</v>
      </c>
      <c r="AI148" s="38">
        <v>0</v>
      </c>
      <c r="AJ148" s="38">
        <f t="shared" si="16"/>
        <v>5871080</v>
      </c>
      <c r="AK148" s="54">
        <v>2025</v>
      </c>
    </row>
    <row r="149" spans="1:37" ht="76.5" hidden="1" x14ac:dyDescent="0.25">
      <c r="A149" s="54" t="s">
        <v>510</v>
      </c>
      <c r="B149" s="40" t="s">
        <v>100</v>
      </c>
      <c r="C149" s="54" t="s">
        <v>50</v>
      </c>
      <c r="D149" s="41" t="s">
        <v>327</v>
      </c>
      <c r="E149" s="54" t="s">
        <v>17</v>
      </c>
      <c r="F149" s="40" t="s">
        <v>65</v>
      </c>
      <c r="G149" s="42">
        <v>30971</v>
      </c>
      <c r="H149" s="42">
        <v>1000</v>
      </c>
      <c r="I149" s="54">
        <v>250</v>
      </c>
      <c r="J149" s="54" t="s">
        <v>272</v>
      </c>
      <c r="K149" s="40" t="s">
        <v>145</v>
      </c>
      <c r="L149" s="38">
        <f t="shared" si="12"/>
        <v>4164240</v>
      </c>
      <c r="M149" s="38">
        <v>0</v>
      </c>
      <c r="N149" s="38">
        <v>4164240</v>
      </c>
      <c r="O149" s="38">
        <v>0</v>
      </c>
      <c r="P149" s="38">
        <v>0</v>
      </c>
      <c r="Q149" s="38">
        <v>0</v>
      </c>
      <c r="R149" s="38">
        <f t="shared" si="13"/>
        <v>3988203.68</v>
      </c>
      <c r="S149" s="38">
        <v>0</v>
      </c>
      <c r="T149" s="38">
        <v>3988203.68</v>
      </c>
      <c r="U149" s="38">
        <v>0</v>
      </c>
      <c r="V149" s="38">
        <v>0</v>
      </c>
      <c r="W149" s="38">
        <v>0</v>
      </c>
      <c r="X149" s="38">
        <f t="shared" si="14"/>
        <v>176036.31999999983</v>
      </c>
      <c r="Y149" s="38">
        <v>0</v>
      </c>
      <c r="Z149" s="38">
        <v>176036.31999999983</v>
      </c>
      <c r="AA149" s="38">
        <v>0</v>
      </c>
      <c r="AB149" s="38">
        <v>0</v>
      </c>
      <c r="AC149" s="38">
        <v>0</v>
      </c>
      <c r="AD149" s="38">
        <f t="shared" si="15"/>
        <v>0</v>
      </c>
      <c r="AE149" s="38">
        <v>0</v>
      </c>
      <c r="AF149" s="38">
        <v>0</v>
      </c>
      <c r="AG149" s="38">
        <v>0</v>
      </c>
      <c r="AH149" s="38">
        <v>0</v>
      </c>
      <c r="AI149" s="38">
        <v>0</v>
      </c>
      <c r="AJ149" s="38">
        <f t="shared" si="16"/>
        <v>4164240</v>
      </c>
      <c r="AK149" s="54">
        <v>2022</v>
      </c>
    </row>
    <row r="150" spans="1:37" ht="63.75" hidden="1" customHeight="1" x14ac:dyDescent="0.25">
      <c r="A150" s="54" t="s">
        <v>511</v>
      </c>
      <c r="B150" s="40" t="s">
        <v>101</v>
      </c>
      <c r="C150" s="54" t="s">
        <v>50</v>
      </c>
      <c r="D150" s="41" t="s">
        <v>328</v>
      </c>
      <c r="E150" s="54" t="s">
        <v>19</v>
      </c>
      <c r="F150" s="40" t="s">
        <v>18</v>
      </c>
      <c r="G150" s="42">
        <v>149416</v>
      </c>
      <c r="H150" s="35">
        <v>1129.8</v>
      </c>
      <c r="I150" s="54">
        <v>360</v>
      </c>
      <c r="J150" s="54" t="s">
        <v>272</v>
      </c>
      <c r="K150" s="40" t="s">
        <v>69</v>
      </c>
      <c r="L150" s="38">
        <f t="shared" si="12"/>
        <v>4916345</v>
      </c>
      <c r="M150" s="38">
        <v>4916345</v>
      </c>
      <c r="N150" s="38">
        <v>0</v>
      </c>
      <c r="O150" s="38">
        <v>0</v>
      </c>
      <c r="P150" s="38">
        <v>0</v>
      </c>
      <c r="Q150" s="38">
        <v>0</v>
      </c>
      <c r="R150" s="38">
        <f t="shared" si="13"/>
        <v>4708515.08</v>
      </c>
      <c r="S150" s="38">
        <v>4708515.08</v>
      </c>
      <c r="T150" s="38">
        <v>0</v>
      </c>
      <c r="U150" s="38">
        <v>0</v>
      </c>
      <c r="V150" s="38">
        <v>0</v>
      </c>
      <c r="W150" s="38">
        <v>0</v>
      </c>
      <c r="X150" s="38">
        <f t="shared" si="14"/>
        <v>207829.91999999993</v>
      </c>
      <c r="Y150" s="38">
        <v>207829.91999999993</v>
      </c>
      <c r="Z150" s="38">
        <v>0</v>
      </c>
      <c r="AA150" s="38">
        <v>0</v>
      </c>
      <c r="AB150" s="38">
        <v>0</v>
      </c>
      <c r="AC150" s="38">
        <v>0</v>
      </c>
      <c r="AD150" s="38">
        <f t="shared" si="15"/>
        <v>0</v>
      </c>
      <c r="AE150" s="38">
        <v>0</v>
      </c>
      <c r="AF150" s="38">
        <v>0</v>
      </c>
      <c r="AG150" s="38">
        <v>0</v>
      </c>
      <c r="AH150" s="38">
        <v>0</v>
      </c>
      <c r="AI150" s="38">
        <v>0</v>
      </c>
      <c r="AJ150" s="38">
        <f t="shared" si="16"/>
        <v>4916345</v>
      </c>
      <c r="AK150" s="54">
        <v>2021</v>
      </c>
    </row>
    <row r="151" spans="1:37" ht="60.75" customHeight="1" x14ac:dyDescent="0.25">
      <c r="A151" s="54" t="s">
        <v>512</v>
      </c>
      <c r="B151" s="40" t="s">
        <v>101</v>
      </c>
      <c r="C151" s="54" t="s">
        <v>50</v>
      </c>
      <c r="D151" s="41" t="s">
        <v>329</v>
      </c>
      <c r="E151" s="54" t="s">
        <v>19</v>
      </c>
      <c r="F151" s="40" t="s">
        <v>18</v>
      </c>
      <c r="G151" s="42">
        <v>149416</v>
      </c>
      <c r="H151" s="35">
        <v>1527.2</v>
      </c>
      <c r="I151" s="54">
        <v>360</v>
      </c>
      <c r="J151" s="54" t="s">
        <v>272</v>
      </c>
      <c r="K151" s="40" t="s">
        <v>157</v>
      </c>
      <c r="L151" s="38">
        <f t="shared" si="12"/>
        <v>17596461.629999999</v>
      </c>
      <c r="M151" s="38">
        <v>14863115</v>
      </c>
      <c r="N151" s="38">
        <v>1353990</v>
      </c>
      <c r="O151" s="38">
        <v>739356.63</v>
      </c>
      <c r="P151" s="38">
        <f>V151+AB151</f>
        <v>640000</v>
      </c>
      <c r="Q151" s="38">
        <v>0</v>
      </c>
      <c r="R151" s="38">
        <f t="shared" si="13"/>
        <v>16852555.52</v>
      </c>
      <c r="S151" s="38">
        <v>14234801.809999999</v>
      </c>
      <c r="T151" s="38">
        <v>1296751.99</v>
      </c>
      <c r="U151" s="38">
        <v>708101.72</v>
      </c>
      <c r="V151" s="38">
        <v>612900</v>
      </c>
      <c r="W151" s="38">
        <v>0</v>
      </c>
      <c r="X151" s="38">
        <f t="shared" si="14"/>
        <v>743906.11000000138</v>
      </c>
      <c r="Y151" s="38">
        <v>628313.19000000134</v>
      </c>
      <c r="Z151" s="38">
        <v>57238.010000000009</v>
      </c>
      <c r="AA151" s="38">
        <f>O151-U151</f>
        <v>31254.910000000033</v>
      </c>
      <c r="AB151" s="38">
        <v>27100</v>
      </c>
      <c r="AC151" s="38">
        <v>0</v>
      </c>
      <c r="AD151" s="38">
        <f t="shared" si="15"/>
        <v>0</v>
      </c>
      <c r="AE151" s="38">
        <v>0</v>
      </c>
      <c r="AF151" s="38">
        <v>0</v>
      </c>
      <c r="AG151" s="38">
        <v>0</v>
      </c>
      <c r="AH151" s="38">
        <v>0</v>
      </c>
      <c r="AI151" s="38">
        <v>0</v>
      </c>
      <c r="AJ151" s="38">
        <f t="shared" si="16"/>
        <v>17596461.630000003</v>
      </c>
      <c r="AK151" s="54">
        <v>2024</v>
      </c>
    </row>
    <row r="152" spans="1:37" ht="50.25" customHeight="1" x14ac:dyDescent="0.25">
      <c r="A152" s="54" t="s">
        <v>513</v>
      </c>
      <c r="B152" s="40" t="s">
        <v>102</v>
      </c>
      <c r="C152" s="54" t="s">
        <v>50</v>
      </c>
      <c r="D152" s="41" t="s">
        <v>135</v>
      </c>
      <c r="E152" s="54" t="s">
        <v>31</v>
      </c>
      <c r="F152" s="40" t="s">
        <v>18</v>
      </c>
      <c r="G152" s="42">
        <v>86000</v>
      </c>
      <c r="H152" s="35">
        <v>1506.2</v>
      </c>
      <c r="I152" s="54">
        <v>300</v>
      </c>
      <c r="J152" s="54" t="s">
        <v>272</v>
      </c>
      <c r="K152" s="40" t="s">
        <v>142</v>
      </c>
      <c r="L152" s="38">
        <f t="shared" si="12"/>
        <v>2199542.1100000003</v>
      </c>
      <c r="M152" s="38">
        <v>1206686</v>
      </c>
      <c r="N152" s="38">
        <v>0</v>
      </c>
      <c r="O152" s="38">
        <v>0</v>
      </c>
      <c r="P152" s="38">
        <f>V152+AB152</f>
        <v>992856.1100000001</v>
      </c>
      <c r="Q152" s="38">
        <v>0</v>
      </c>
      <c r="R152" s="38">
        <f t="shared" si="13"/>
        <v>2106534.08</v>
      </c>
      <c r="S152" s="38">
        <v>1155675.78</v>
      </c>
      <c r="T152" s="38">
        <v>0</v>
      </c>
      <c r="U152" s="38">
        <v>0</v>
      </c>
      <c r="V152" s="38">
        <v>950858.3</v>
      </c>
      <c r="W152" s="38">
        <v>0</v>
      </c>
      <c r="X152" s="38">
        <f t="shared" si="14"/>
        <v>93008.02999999997</v>
      </c>
      <c r="Y152" s="38">
        <v>51010.219999999972</v>
      </c>
      <c r="Z152" s="38">
        <v>0</v>
      </c>
      <c r="AA152" s="38">
        <v>0</v>
      </c>
      <c r="AB152" s="38">
        <v>41997.81</v>
      </c>
      <c r="AC152" s="38">
        <v>0</v>
      </c>
      <c r="AD152" s="38">
        <f t="shared" si="15"/>
        <v>0</v>
      </c>
      <c r="AE152" s="38">
        <v>0</v>
      </c>
      <c r="AF152" s="38">
        <v>0</v>
      </c>
      <c r="AG152" s="38">
        <v>0</v>
      </c>
      <c r="AH152" s="38">
        <v>0</v>
      </c>
      <c r="AI152" s="38">
        <v>0</v>
      </c>
      <c r="AJ152" s="38">
        <f t="shared" si="16"/>
        <v>2199542.11</v>
      </c>
      <c r="AK152" s="54">
        <v>2024</v>
      </c>
    </row>
    <row r="153" spans="1:37" ht="50.25" hidden="1" customHeight="1" x14ac:dyDescent="0.25">
      <c r="A153" s="54" t="s">
        <v>514</v>
      </c>
      <c r="B153" s="40" t="s">
        <v>371</v>
      </c>
      <c r="C153" s="54" t="s">
        <v>50</v>
      </c>
      <c r="D153" s="41" t="s">
        <v>330</v>
      </c>
      <c r="E153" s="54" t="s">
        <v>31</v>
      </c>
      <c r="F153" s="40" t="s">
        <v>18</v>
      </c>
      <c r="G153" s="42">
        <v>29352</v>
      </c>
      <c r="H153" s="54">
        <v>892</v>
      </c>
      <c r="I153" s="54">
        <v>73</v>
      </c>
      <c r="J153" s="54" t="s">
        <v>272</v>
      </c>
      <c r="K153" s="40" t="s">
        <v>181</v>
      </c>
      <c r="L153" s="38">
        <f t="shared" si="12"/>
        <v>5040846.0999999996</v>
      </c>
      <c r="M153" s="38">
        <v>0</v>
      </c>
      <c r="N153" s="38">
        <v>5040846.0999999996</v>
      </c>
      <c r="O153" s="38">
        <v>0</v>
      </c>
      <c r="P153" s="38">
        <v>0</v>
      </c>
      <c r="Q153" s="38">
        <v>0</v>
      </c>
      <c r="R153" s="38">
        <f t="shared" si="13"/>
        <v>4827752.83</v>
      </c>
      <c r="S153" s="38">
        <v>0</v>
      </c>
      <c r="T153" s="38">
        <v>4827752.83</v>
      </c>
      <c r="U153" s="38">
        <v>0</v>
      </c>
      <c r="V153" s="38">
        <v>0</v>
      </c>
      <c r="W153" s="38">
        <v>0</v>
      </c>
      <c r="X153" s="38">
        <f t="shared" si="14"/>
        <v>213093.26999999955</v>
      </c>
      <c r="Y153" s="38">
        <v>0</v>
      </c>
      <c r="Z153" s="38">
        <v>213093.26999999955</v>
      </c>
      <c r="AA153" s="38">
        <v>0</v>
      </c>
      <c r="AB153" s="38">
        <v>0</v>
      </c>
      <c r="AC153" s="38">
        <v>0</v>
      </c>
      <c r="AD153" s="38">
        <f t="shared" si="15"/>
        <v>0</v>
      </c>
      <c r="AE153" s="38">
        <v>0</v>
      </c>
      <c r="AF153" s="38">
        <v>0</v>
      </c>
      <c r="AG153" s="38">
        <v>0</v>
      </c>
      <c r="AH153" s="38">
        <v>0</v>
      </c>
      <c r="AI153" s="38">
        <v>0</v>
      </c>
      <c r="AJ153" s="38">
        <f t="shared" si="16"/>
        <v>5040846.0999999996</v>
      </c>
      <c r="AK153" s="54">
        <v>2022</v>
      </c>
    </row>
    <row r="154" spans="1:37" ht="60.75" hidden="1" customHeight="1" x14ac:dyDescent="0.25">
      <c r="A154" s="54" t="s">
        <v>515</v>
      </c>
      <c r="B154" s="40" t="s">
        <v>371</v>
      </c>
      <c r="C154" s="54" t="s">
        <v>30</v>
      </c>
      <c r="D154" s="41" t="s">
        <v>331</v>
      </c>
      <c r="E154" s="54" t="s">
        <v>103</v>
      </c>
      <c r="F154" s="40" t="s">
        <v>18</v>
      </c>
      <c r="G154" s="42">
        <v>29352</v>
      </c>
      <c r="H154" s="54">
        <v>632</v>
      </c>
      <c r="I154" s="54">
        <v>187</v>
      </c>
      <c r="J154" s="54" t="s">
        <v>272</v>
      </c>
      <c r="K154" s="40" t="s">
        <v>104</v>
      </c>
      <c r="L154" s="38">
        <f t="shared" si="12"/>
        <v>6092695.4000000004</v>
      </c>
      <c r="M154" s="38">
        <v>401511.5</v>
      </c>
      <c r="N154" s="38">
        <v>5691183.9000000004</v>
      </c>
      <c r="O154" s="38">
        <v>0</v>
      </c>
      <c r="P154" s="38">
        <v>0</v>
      </c>
      <c r="Q154" s="38">
        <v>0</v>
      </c>
      <c r="R154" s="38">
        <f t="shared" si="13"/>
        <v>5835137.46</v>
      </c>
      <c r="S154" s="38">
        <v>384538.7</v>
      </c>
      <c r="T154" s="38">
        <v>5450598.7599999998</v>
      </c>
      <c r="U154" s="38">
        <v>0</v>
      </c>
      <c r="V154" s="38">
        <v>0</v>
      </c>
      <c r="W154" s="38">
        <v>0</v>
      </c>
      <c r="X154" s="38">
        <f t="shared" si="14"/>
        <v>257557.94000000058</v>
      </c>
      <c r="Y154" s="38">
        <v>16972.799999999988</v>
      </c>
      <c r="Z154" s="38">
        <v>240585.1400000006</v>
      </c>
      <c r="AA154" s="38">
        <v>0</v>
      </c>
      <c r="AB154" s="38">
        <v>0</v>
      </c>
      <c r="AC154" s="38">
        <v>0</v>
      </c>
      <c r="AD154" s="38">
        <f t="shared" si="15"/>
        <v>0</v>
      </c>
      <c r="AE154" s="38">
        <v>0</v>
      </c>
      <c r="AF154" s="38">
        <v>0</v>
      </c>
      <c r="AG154" s="38">
        <v>0</v>
      </c>
      <c r="AH154" s="38">
        <v>0</v>
      </c>
      <c r="AI154" s="38">
        <v>0</v>
      </c>
      <c r="AJ154" s="38">
        <f t="shared" si="16"/>
        <v>6092695.4000000004</v>
      </c>
      <c r="AK154" s="54">
        <v>2022</v>
      </c>
    </row>
    <row r="155" spans="1:37" ht="50.25" hidden="1" customHeight="1" x14ac:dyDescent="0.25">
      <c r="A155" s="54" t="s">
        <v>516</v>
      </c>
      <c r="B155" s="40" t="s">
        <v>371</v>
      </c>
      <c r="C155" s="54" t="s">
        <v>30</v>
      </c>
      <c r="D155" s="41" t="s">
        <v>225</v>
      </c>
      <c r="E155" s="54" t="s">
        <v>62</v>
      </c>
      <c r="F155" s="40" t="s">
        <v>25</v>
      </c>
      <c r="G155" s="42">
        <v>29352</v>
      </c>
      <c r="H155" s="54">
        <v>66.8</v>
      </c>
      <c r="I155" s="54">
        <v>13</v>
      </c>
      <c r="J155" s="54" t="s">
        <v>272</v>
      </c>
      <c r="K155" s="40" t="s">
        <v>163</v>
      </c>
      <c r="L155" s="38">
        <f t="shared" si="12"/>
        <v>1254615.28</v>
      </c>
      <c r="M155" s="38">
        <v>0</v>
      </c>
      <c r="N155" s="38">
        <v>0</v>
      </c>
      <c r="O155" s="38">
        <v>1254615.28</v>
      </c>
      <c r="P155" s="38">
        <v>0</v>
      </c>
      <c r="Q155" s="38">
        <v>0</v>
      </c>
      <c r="R155" s="38">
        <f t="shared" si="13"/>
        <v>1201578.78</v>
      </c>
      <c r="S155" s="38">
        <v>0</v>
      </c>
      <c r="T155" s="38">
        <v>0</v>
      </c>
      <c r="U155" s="38">
        <v>1201578.78</v>
      </c>
      <c r="V155" s="38">
        <v>0</v>
      </c>
      <c r="W155" s="38">
        <v>0</v>
      </c>
      <c r="X155" s="38">
        <f t="shared" si="14"/>
        <v>53036.5</v>
      </c>
      <c r="Y155" s="38">
        <v>0</v>
      </c>
      <c r="Z155" s="38">
        <v>0</v>
      </c>
      <c r="AA155" s="38">
        <f>O155-U155</f>
        <v>53036.5</v>
      </c>
      <c r="AB155" s="38">
        <v>0</v>
      </c>
      <c r="AC155" s="38">
        <v>0</v>
      </c>
      <c r="AD155" s="38">
        <f t="shared" si="15"/>
        <v>0</v>
      </c>
      <c r="AE155" s="38">
        <v>0</v>
      </c>
      <c r="AF155" s="38">
        <v>0</v>
      </c>
      <c r="AG155" s="38">
        <v>0</v>
      </c>
      <c r="AH155" s="38">
        <v>0</v>
      </c>
      <c r="AI155" s="38">
        <v>0</v>
      </c>
      <c r="AJ155" s="38">
        <f t="shared" si="16"/>
        <v>1254615.28</v>
      </c>
      <c r="AK155" s="54">
        <v>2023</v>
      </c>
    </row>
    <row r="156" spans="1:37" ht="48" customHeight="1" x14ac:dyDescent="0.25">
      <c r="A156" s="54" t="s">
        <v>517</v>
      </c>
      <c r="B156" s="40" t="s">
        <v>371</v>
      </c>
      <c r="C156" s="54" t="s">
        <v>50</v>
      </c>
      <c r="D156" s="41" t="s">
        <v>226</v>
      </c>
      <c r="E156" s="54" t="s">
        <v>85</v>
      </c>
      <c r="F156" s="40" t="s">
        <v>18</v>
      </c>
      <c r="G156" s="42">
        <v>29352</v>
      </c>
      <c r="H156" s="54">
        <v>264.2</v>
      </c>
      <c r="I156" s="54">
        <v>50</v>
      </c>
      <c r="J156" s="54" t="s">
        <v>272</v>
      </c>
      <c r="K156" s="40" t="s">
        <v>44</v>
      </c>
      <c r="L156" s="38">
        <f t="shared" si="12"/>
        <v>1464151.1500000001</v>
      </c>
      <c r="M156" s="38">
        <v>0</v>
      </c>
      <c r="N156" s="38">
        <v>0</v>
      </c>
      <c r="O156" s="38">
        <v>0</v>
      </c>
      <c r="P156" s="38">
        <f>V156+AB156</f>
        <v>1464151.1500000001</v>
      </c>
      <c r="Q156" s="38">
        <v>0</v>
      </c>
      <c r="R156" s="38">
        <f t="shared" si="13"/>
        <v>1402217.56</v>
      </c>
      <c r="S156" s="38">
        <v>0</v>
      </c>
      <c r="T156" s="38">
        <v>0</v>
      </c>
      <c r="U156" s="38">
        <v>0</v>
      </c>
      <c r="V156" s="38">
        <v>1402217.56</v>
      </c>
      <c r="W156" s="38">
        <v>0</v>
      </c>
      <c r="X156" s="38">
        <f t="shared" si="14"/>
        <v>61933.59</v>
      </c>
      <c r="Y156" s="38">
        <v>0</v>
      </c>
      <c r="Z156" s="38">
        <v>0</v>
      </c>
      <c r="AA156" s="38">
        <v>0</v>
      </c>
      <c r="AB156" s="38">
        <v>61933.59</v>
      </c>
      <c r="AC156" s="38">
        <v>0</v>
      </c>
      <c r="AD156" s="38">
        <f t="shared" si="15"/>
        <v>0</v>
      </c>
      <c r="AE156" s="38">
        <v>0</v>
      </c>
      <c r="AF156" s="38">
        <v>0</v>
      </c>
      <c r="AG156" s="38">
        <v>0</v>
      </c>
      <c r="AH156" s="38">
        <v>0</v>
      </c>
      <c r="AI156" s="38">
        <v>0</v>
      </c>
      <c r="AJ156" s="38">
        <f t="shared" si="16"/>
        <v>1464151.1500000001</v>
      </c>
      <c r="AK156" s="54">
        <v>2024</v>
      </c>
    </row>
    <row r="157" spans="1:37" ht="114.75" hidden="1" x14ac:dyDescent="0.25">
      <c r="A157" s="54" t="s">
        <v>518</v>
      </c>
      <c r="B157" s="40" t="s">
        <v>372</v>
      </c>
      <c r="C157" s="54" t="s">
        <v>50</v>
      </c>
      <c r="D157" s="41" t="s">
        <v>224</v>
      </c>
      <c r="E157" s="54" t="s">
        <v>19</v>
      </c>
      <c r="F157" s="40" t="s">
        <v>18</v>
      </c>
      <c r="G157" s="42">
        <v>51038</v>
      </c>
      <c r="H157" s="42">
        <v>2200</v>
      </c>
      <c r="I157" s="54">
        <v>500</v>
      </c>
      <c r="J157" s="54" t="s">
        <v>272</v>
      </c>
      <c r="K157" s="40" t="s">
        <v>176</v>
      </c>
      <c r="L157" s="38">
        <f t="shared" si="12"/>
        <v>21017880.640000001</v>
      </c>
      <c r="M157" s="38">
        <v>3949083.14</v>
      </c>
      <c r="N157" s="38">
        <v>0</v>
      </c>
      <c r="O157" s="38">
        <v>17068797.5</v>
      </c>
      <c r="P157" s="38">
        <v>0</v>
      </c>
      <c r="Q157" s="38">
        <v>0</v>
      </c>
      <c r="R157" s="38">
        <f t="shared" si="13"/>
        <v>20129388.780000001</v>
      </c>
      <c r="S157" s="38">
        <v>3782142.61</v>
      </c>
      <c r="T157" s="38">
        <v>0</v>
      </c>
      <c r="U157" s="38">
        <v>16347246.17</v>
      </c>
      <c r="V157" s="38">
        <v>0</v>
      </c>
      <c r="W157" s="38">
        <v>0</v>
      </c>
      <c r="X157" s="38">
        <f t="shared" si="14"/>
        <v>888491.86000000034</v>
      </c>
      <c r="Y157" s="38">
        <v>166940.53000000026</v>
      </c>
      <c r="Z157" s="38">
        <v>0</v>
      </c>
      <c r="AA157" s="38">
        <f t="shared" ref="AA157:AA173" si="17">O157-U157</f>
        <v>721551.33000000007</v>
      </c>
      <c r="AB157" s="38">
        <v>0</v>
      </c>
      <c r="AC157" s="38">
        <v>0</v>
      </c>
      <c r="AD157" s="38">
        <f t="shared" si="15"/>
        <v>0</v>
      </c>
      <c r="AE157" s="38">
        <v>0</v>
      </c>
      <c r="AF157" s="38">
        <v>0</v>
      </c>
      <c r="AG157" s="38">
        <v>0</v>
      </c>
      <c r="AH157" s="38">
        <v>0</v>
      </c>
      <c r="AI157" s="38">
        <v>0</v>
      </c>
      <c r="AJ157" s="38">
        <f t="shared" si="16"/>
        <v>21017880.640000001</v>
      </c>
      <c r="AK157" s="54">
        <v>2023</v>
      </c>
    </row>
    <row r="158" spans="1:37" ht="51" hidden="1" x14ac:dyDescent="0.25">
      <c r="A158" s="54" t="s">
        <v>519</v>
      </c>
      <c r="B158" s="40" t="s">
        <v>37</v>
      </c>
      <c r="C158" s="54" t="s">
        <v>20</v>
      </c>
      <c r="D158" s="41" t="s">
        <v>189</v>
      </c>
      <c r="E158" s="54">
        <v>80</v>
      </c>
      <c r="F158" s="40" t="s">
        <v>25</v>
      </c>
      <c r="G158" s="42">
        <v>342</v>
      </c>
      <c r="H158" s="54">
        <v>60</v>
      </c>
      <c r="I158" s="54">
        <v>20</v>
      </c>
      <c r="J158" s="54" t="s">
        <v>272</v>
      </c>
      <c r="K158" s="40" t="s">
        <v>168</v>
      </c>
      <c r="L158" s="38">
        <f t="shared" si="12"/>
        <v>1198980.27</v>
      </c>
      <c r="M158" s="38">
        <v>0</v>
      </c>
      <c r="N158" s="38">
        <v>0</v>
      </c>
      <c r="O158" s="38">
        <v>1198980.27</v>
      </c>
      <c r="P158" s="38">
        <v>0</v>
      </c>
      <c r="Q158" s="38">
        <v>0</v>
      </c>
      <c r="R158" s="38">
        <f t="shared" si="13"/>
        <v>1148295.6299999999</v>
      </c>
      <c r="S158" s="38">
        <v>0</v>
      </c>
      <c r="T158" s="38">
        <v>0</v>
      </c>
      <c r="U158" s="38">
        <v>1148295.6299999999</v>
      </c>
      <c r="V158" s="38">
        <v>0</v>
      </c>
      <c r="W158" s="38">
        <v>0</v>
      </c>
      <c r="X158" s="38">
        <f t="shared" si="14"/>
        <v>50684.64000000013</v>
      </c>
      <c r="Y158" s="38">
        <v>0</v>
      </c>
      <c r="Z158" s="38">
        <v>0</v>
      </c>
      <c r="AA158" s="38">
        <f t="shared" si="17"/>
        <v>50684.64000000013</v>
      </c>
      <c r="AB158" s="38">
        <v>0</v>
      </c>
      <c r="AC158" s="38">
        <v>0</v>
      </c>
      <c r="AD158" s="38">
        <f t="shared" si="15"/>
        <v>0</v>
      </c>
      <c r="AE158" s="38">
        <v>0</v>
      </c>
      <c r="AF158" s="38">
        <v>0</v>
      </c>
      <c r="AG158" s="38">
        <v>0</v>
      </c>
      <c r="AH158" s="38">
        <v>0</v>
      </c>
      <c r="AI158" s="38">
        <v>0</v>
      </c>
      <c r="AJ158" s="38">
        <f t="shared" si="16"/>
        <v>1198980.27</v>
      </c>
      <c r="AK158" s="54">
        <v>2023</v>
      </c>
    </row>
    <row r="159" spans="1:37" ht="153" hidden="1" x14ac:dyDescent="0.25">
      <c r="A159" s="54" t="s">
        <v>520</v>
      </c>
      <c r="B159" s="40" t="s">
        <v>60</v>
      </c>
      <c r="C159" s="54" t="s">
        <v>20</v>
      </c>
      <c r="D159" s="41" t="s">
        <v>203</v>
      </c>
      <c r="E159" s="54">
        <v>80</v>
      </c>
      <c r="F159" s="40" t="s">
        <v>25</v>
      </c>
      <c r="G159" s="54">
        <v>309</v>
      </c>
      <c r="H159" s="54">
        <v>96</v>
      </c>
      <c r="I159" s="54">
        <v>10</v>
      </c>
      <c r="J159" s="54" t="s">
        <v>272</v>
      </c>
      <c r="K159" s="40" t="s">
        <v>150</v>
      </c>
      <c r="L159" s="38">
        <f t="shared" si="12"/>
        <v>1994253.8</v>
      </c>
      <c r="M159" s="38">
        <v>0</v>
      </c>
      <c r="N159" s="38">
        <v>0</v>
      </c>
      <c r="O159" s="38">
        <v>1994253.8</v>
      </c>
      <c r="P159" s="38">
        <v>0</v>
      </c>
      <c r="Q159" s="38">
        <v>0</v>
      </c>
      <c r="R159" s="38">
        <f t="shared" si="13"/>
        <v>1909950.47</v>
      </c>
      <c r="S159" s="38">
        <v>0</v>
      </c>
      <c r="T159" s="38">
        <v>0</v>
      </c>
      <c r="U159" s="38">
        <v>1909950.47</v>
      </c>
      <c r="V159" s="38">
        <v>0</v>
      </c>
      <c r="W159" s="38">
        <v>0</v>
      </c>
      <c r="X159" s="38">
        <f t="shared" si="14"/>
        <v>84303.330000000075</v>
      </c>
      <c r="Y159" s="38">
        <v>0</v>
      </c>
      <c r="Z159" s="38">
        <v>0</v>
      </c>
      <c r="AA159" s="38">
        <f t="shared" si="17"/>
        <v>84303.330000000075</v>
      </c>
      <c r="AB159" s="38">
        <v>0</v>
      </c>
      <c r="AC159" s="38">
        <v>0</v>
      </c>
      <c r="AD159" s="38">
        <f t="shared" si="15"/>
        <v>0</v>
      </c>
      <c r="AE159" s="38">
        <v>0</v>
      </c>
      <c r="AF159" s="38">
        <v>0</v>
      </c>
      <c r="AG159" s="38">
        <v>0</v>
      </c>
      <c r="AH159" s="38">
        <v>0</v>
      </c>
      <c r="AI159" s="38">
        <v>0</v>
      </c>
      <c r="AJ159" s="38">
        <f t="shared" si="16"/>
        <v>1994253.8</v>
      </c>
      <c r="AK159" s="54">
        <v>2023</v>
      </c>
    </row>
    <row r="160" spans="1:37" ht="255" hidden="1" x14ac:dyDescent="0.25">
      <c r="A160" s="54" t="s">
        <v>521</v>
      </c>
      <c r="B160" s="40" t="s">
        <v>60</v>
      </c>
      <c r="C160" s="54" t="s">
        <v>20</v>
      </c>
      <c r="D160" s="41" t="s">
        <v>204</v>
      </c>
      <c r="E160" s="54">
        <v>80</v>
      </c>
      <c r="F160" s="40" t="s">
        <v>25</v>
      </c>
      <c r="G160" s="54">
        <v>190</v>
      </c>
      <c r="H160" s="54">
        <v>65.599999999999994</v>
      </c>
      <c r="I160" s="54">
        <v>10</v>
      </c>
      <c r="J160" s="54" t="s">
        <v>272</v>
      </c>
      <c r="K160" s="40" t="s">
        <v>338</v>
      </c>
      <c r="L160" s="38">
        <f t="shared" si="12"/>
        <v>3462820.95</v>
      </c>
      <c r="M160" s="38">
        <v>0</v>
      </c>
      <c r="N160" s="38">
        <v>0</v>
      </c>
      <c r="O160" s="38">
        <v>3462820.95</v>
      </c>
      <c r="P160" s="38">
        <v>0</v>
      </c>
      <c r="Q160" s="38">
        <v>0</v>
      </c>
      <c r="R160" s="38">
        <f t="shared" si="13"/>
        <v>3316436.7</v>
      </c>
      <c r="S160" s="38">
        <v>0</v>
      </c>
      <c r="T160" s="38">
        <v>0</v>
      </c>
      <c r="U160" s="38">
        <v>3316436.7</v>
      </c>
      <c r="V160" s="38">
        <v>0</v>
      </c>
      <c r="W160" s="38">
        <v>0</v>
      </c>
      <c r="X160" s="38">
        <f t="shared" si="14"/>
        <v>146384.25</v>
      </c>
      <c r="Y160" s="38">
        <v>0</v>
      </c>
      <c r="Z160" s="38">
        <v>0</v>
      </c>
      <c r="AA160" s="38">
        <f t="shared" si="17"/>
        <v>146384.25</v>
      </c>
      <c r="AB160" s="38">
        <v>0</v>
      </c>
      <c r="AC160" s="38">
        <v>0</v>
      </c>
      <c r="AD160" s="38">
        <f t="shared" si="15"/>
        <v>0</v>
      </c>
      <c r="AE160" s="38">
        <v>0</v>
      </c>
      <c r="AF160" s="38">
        <v>0</v>
      </c>
      <c r="AG160" s="38">
        <v>0</v>
      </c>
      <c r="AH160" s="38">
        <v>0</v>
      </c>
      <c r="AI160" s="38">
        <v>0</v>
      </c>
      <c r="AJ160" s="38">
        <f t="shared" si="16"/>
        <v>3462820.95</v>
      </c>
      <c r="AK160" s="54">
        <v>2023</v>
      </c>
    </row>
    <row r="161" spans="1:37" ht="260.25" hidden="1" customHeight="1" x14ac:dyDescent="0.25">
      <c r="A161" s="54" t="s">
        <v>522</v>
      </c>
      <c r="B161" s="40" t="s">
        <v>60</v>
      </c>
      <c r="C161" s="54" t="s">
        <v>20</v>
      </c>
      <c r="D161" s="41" t="s">
        <v>205</v>
      </c>
      <c r="E161" s="54">
        <v>80</v>
      </c>
      <c r="F161" s="40" t="s">
        <v>25</v>
      </c>
      <c r="G161" s="54">
        <v>327</v>
      </c>
      <c r="H161" s="54">
        <v>41.7</v>
      </c>
      <c r="I161" s="54">
        <v>10</v>
      </c>
      <c r="J161" s="54" t="s">
        <v>272</v>
      </c>
      <c r="K161" s="40" t="s">
        <v>338</v>
      </c>
      <c r="L161" s="38">
        <f t="shared" si="12"/>
        <v>2368304.14</v>
      </c>
      <c r="M161" s="38">
        <v>0</v>
      </c>
      <c r="N161" s="38">
        <v>0</v>
      </c>
      <c r="O161" s="38">
        <v>2368304.14</v>
      </c>
      <c r="P161" s="38">
        <v>0</v>
      </c>
      <c r="Q161" s="38">
        <v>0</v>
      </c>
      <c r="R161" s="38">
        <f t="shared" si="13"/>
        <v>2268188.5299999998</v>
      </c>
      <c r="S161" s="38">
        <v>0</v>
      </c>
      <c r="T161" s="38">
        <v>0</v>
      </c>
      <c r="U161" s="38">
        <v>2268188.5299999998</v>
      </c>
      <c r="V161" s="38">
        <v>0</v>
      </c>
      <c r="W161" s="38">
        <v>0</v>
      </c>
      <c r="X161" s="38">
        <f t="shared" si="14"/>
        <v>100115.61000000034</v>
      </c>
      <c r="Y161" s="38">
        <v>0</v>
      </c>
      <c r="Z161" s="38">
        <v>0</v>
      </c>
      <c r="AA161" s="38">
        <f t="shared" si="17"/>
        <v>100115.61000000034</v>
      </c>
      <c r="AB161" s="38">
        <v>0</v>
      </c>
      <c r="AC161" s="38">
        <v>0</v>
      </c>
      <c r="AD161" s="38">
        <f t="shared" si="15"/>
        <v>0</v>
      </c>
      <c r="AE161" s="38">
        <v>0</v>
      </c>
      <c r="AF161" s="38">
        <v>0</v>
      </c>
      <c r="AG161" s="38">
        <v>0</v>
      </c>
      <c r="AH161" s="38">
        <v>0</v>
      </c>
      <c r="AI161" s="38">
        <v>0</v>
      </c>
      <c r="AJ161" s="38">
        <f t="shared" si="16"/>
        <v>2368304.14</v>
      </c>
      <c r="AK161" s="54">
        <v>2023</v>
      </c>
    </row>
    <row r="162" spans="1:37" ht="207.75" hidden="1" customHeight="1" x14ac:dyDescent="0.25">
      <c r="A162" s="54" t="s">
        <v>523</v>
      </c>
      <c r="B162" s="40" t="s">
        <v>87</v>
      </c>
      <c r="C162" s="54" t="s">
        <v>20</v>
      </c>
      <c r="D162" s="41" t="s">
        <v>217</v>
      </c>
      <c r="E162" s="54" t="s">
        <v>62</v>
      </c>
      <c r="F162" s="40" t="s">
        <v>25</v>
      </c>
      <c r="G162" s="54">
        <v>730</v>
      </c>
      <c r="H162" s="54">
        <v>148.66999999999999</v>
      </c>
      <c r="I162" s="54">
        <v>10</v>
      </c>
      <c r="J162" s="54" t="s">
        <v>272</v>
      </c>
      <c r="K162" s="40" t="s">
        <v>340</v>
      </c>
      <c r="L162" s="38">
        <f t="shared" si="12"/>
        <v>2301175.36</v>
      </c>
      <c r="M162" s="38">
        <v>0</v>
      </c>
      <c r="N162" s="38">
        <v>0</v>
      </c>
      <c r="O162" s="38">
        <v>2301175.36</v>
      </c>
      <c r="P162" s="38">
        <v>0</v>
      </c>
      <c r="Q162" s="38">
        <v>0</v>
      </c>
      <c r="R162" s="38">
        <f t="shared" si="13"/>
        <v>2203897.5</v>
      </c>
      <c r="S162" s="38">
        <v>0</v>
      </c>
      <c r="T162" s="38">
        <v>0</v>
      </c>
      <c r="U162" s="38">
        <v>2203897.5</v>
      </c>
      <c r="V162" s="38">
        <v>0</v>
      </c>
      <c r="W162" s="38">
        <v>0</v>
      </c>
      <c r="X162" s="38">
        <f t="shared" si="14"/>
        <v>97277.85999999987</v>
      </c>
      <c r="Y162" s="38">
        <v>0</v>
      </c>
      <c r="Z162" s="38">
        <v>0</v>
      </c>
      <c r="AA162" s="38">
        <f t="shared" si="17"/>
        <v>97277.85999999987</v>
      </c>
      <c r="AB162" s="38">
        <v>0</v>
      </c>
      <c r="AC162" s="38">
        <v>0</v>
      </c>
      <c r="AD162" s="38">
        <f t="shared" si="15"/>
        <v>0</v>
      </c>
      <c r="AE162" s="38">
        <v>0</v>
      </c>
      <c r="AF162" s="38">
        <v>0</v>
      </c>
      <c r="AG162" s="38">
        <v>0</v>
      </c>
      <c r="AH162" s="38">
        <v>0</v>
      </c>
      <c r="AI162" s="38">
        <v>0</v>
      </c>
      <c r="AJ162" s="38">
        <f t="shared" si="16"/>
        <v>2301175.36</v>
      </c>
      <c r="AK162" s="54">
        <v>2023</v>
      </c>
    </row>
    <row r="163" spans="1:37" ht="188.25" hidden="1" customHeight="1" x14ac:dyDescent="0.25">
      <c r="A163" s="54" t="s">
        <v>524</v>
      </c>
      <c r="B163" s="40" t="s">
        <v>87</v>
      </c>
      <c r="C163" s="54" t="s">
        <v>20</v>
      </c>
      <c r="D163" s="41" t="s">
        <v>218</v>
      </c>
      <c r="E163" s="54" t="s">
        <v>62</v>
      </c>
      <c r="F163" s="40" t="s">
        <v>25</v>
      </c>
      <c r="G163" s="54">
        <v>185</v>
      </c>
      <c r="H163" s="54">
        <v>78.150000000000006</v>
      </c>
      <c r="I163" s="54">
        <v>10</v>
      </c>
      <c r="J163" s="54" t="s">
        <v>272</v>
      </c>
      <c r="K163" s="40" t="s">
        <v>373</v>
      </c>
      <c r="L163" s="38">
        <f t="shared" si="12"/>
        <v>886058</v>
      </c>
      <c r="M163" s="38">
        <v>0</v>
      </c>
      <c r="N163" s="38">
        <v>0</v>
      </c>
      <c r="O163" s="38">
        <v>886058</v>
      </c>
      <c r="P163" s="38">
        <v>0</v>
      </c>
      <c r="Q163" s="38">
        <v>0</v>
      </c>
      <c r="R163" s="38">
        <f t="shared" si="13"/>
        <v>848601.56</v>
      </c>
      <c r="S163" s="38">
        <v>0</v>
      </c>
      <c r="T163" s="38">
        <v>0</v>
      </c>
      <c r="U163" s="38">
        <v>848601.56</v>
      </c>
      <c r="V163" s="38">
        <v>0</v>
      </c>
      <c r="W163" s="38">
        <v>0</v>
      </c>
      <c r="X163" s="38">
        <f t="shared" si="14"/>
        <v>37456.439999999944</v>
      </c>
      <c r="Y163" s="38">
        <v>0</v>
      </c>
      <c r="Z163" s="38">
        <v>0</v>
      </c>
      <c r="AA163" s="38">
        <f t="shared" si="17"/>
        <v>37456.439999999944</v>
      </c>
      <c r="AB163" s="38">
        <v>0</v>
      </c>
      <c r="AC163" s="38">
        <v>0</v>
      </c>
      <c r="AD163" s="38">
        <f t="shared" si="15"/>
        <v>0</v>
      </c>
      <c r="AE163" s="38">
        <v>0</v>
      </c>
      <c r="AF163" s="38">
        <v>0</v>
      </c>
      <c r="AG163" s="38">
        <v>0</v>
      </c>
      <c r="AH163" s="38">
        <v>0</v>
      </c>
      <c r="AI163" s="38">
        <v>0</v>
      </c>
      <c r="AJ163" s="38">
        <f t="shared" si="16"/>
        <v>886058</v>
      </c>
      <c r="AK163" s="54">
        <v>2023</v>
      </c>
    </row>
    <row r="164" spans="1:37" ht="63.75" hidden="1" customHeight="1" x14ac:dyDescent="0.25">
      <c r="A164" s="54" t="s">
        <v>525</v>
      </c>
      <c r="B164" s="40" t="s">
        <v>79</v>
      </c>
      <c r="C164" s="54" t="s">
        <v>42</v>
      </c>
      <c r="D164" s="41" t="s">
        <v>240</v>
      </c>
      <c r="E164" s="54" t="s">
        <v>45</v>
      </c>
      <c r="F164" s="40" t="s">
        <v>25</v>
      </c>
      <c r="G164" s="42">
        <v>2600</v>
      </c>
      <c r="H164" s="54" t="s">
        <v>148</v>
      </c>
      <c r="I164" s="54">
        <v>50</v>
      </c>
      <c r="J164" s="54" t="s">
        <v>272</v>
      </c>
      <c r="K164" s="40" t="s">
        <v>147</v>
      </c>
      <c r="L164" s="38">
        <f t="shared" si="12"/>
        <v>3739205.5</v>
      </c>
      <c r="M164" s="38">
        <v>0</v>
      </c>
      <c r="N164" s="38">
        <v>0</v>
      </c>
      <c r="O164" s="38">
        <v>3739205.5</v>
      </c>
      <c r="P164" s="38">
        <v>0</v>
      </c>
      <c r="Q164" s="38">
        <v>0</v>
      </c>
      <c r="R164" s="38">
        <f t="shared" si="13"/>
        <v>3581138.8117582137</v>
      </c>
      <c r="S164" s="38">
        <v>0</v>
      </c>
      <c r="T164" s="38">
        <v>0</v>
      </c>
      <c r="U164" s="38">
        <f>O164*(283595596.71/296113127.9)</f>
        <v>3581138.8117582137</v>
      </c>
      <c r="V164" s="38">
        <v>0</v>
      </c>
      <c r="W164" s="38">
        <v>0</v>
      </c>
      <c r="X164" s="38">
        <f t="shared" si="14"/>
        <v>158066.68824178632</v>
      </c>
      <c r="Y164" s="38">
        <v>0</v>
      </c>
      <c r="Z164" s="38">
        <v>0</v>
      </c>
      <c r="AA164" s="38">
        <f t="shared" si="17"/>
        <v>158066.68824178632</v>
      </c>
      <c r="AB164" s="38">
        <v>0</v>
      </c>
      <c r="AC164" s="38">
        <v>0</v>
      </c>
      <c r="AD164" s="38">
        <f t="shared" si="15"/>
        <v>0</v>
      </c>
      <c r="AE164" s="38">
        <v>0</v>
      </c>
      <c r="AF164" s="38">
        <v>0</v>
      </c>
      <c r="AG164" s="38">
        <v>0</v>
      </c>
      <c r="AH164" s="38">
        <v>0</v>
      </c>
      <c r="AI164" s="38">
        <v>0</v>
      </c>
      <c r="AJ164" s="38">
        <f t="shared" si="16"/>
        <v>3739205.5</v>
      </c>
      <c r="AK164" s="54">
        <v>2023</v>
      </c>
    </row>
    <row r="165" spans="1:37" ht="187.5" hidden="1" customHeight="1" x14ac:dyDescent="0.25">
      <c r="A165" s="54" t="s">
        <v>526</v>
      </c>
      <c r="B165" s="40" t="s">
        <v>64</v>
      </c>
      <c r="C165" s="54" t="s">
        <v>20</v>
      </c>
      <c r="D165" s="41" t="s">
        <v>242</v>
      </c>
      <c r="E165" s="54">
        <v>80</v>
      </c>
      <c r="F165" s="40" t="s">
        <v>25</v>
      </c>
      <c r="G165" s="42">
        <v>370</v>
      </c>
      <c r="H165" s="54">
        <v>118.8</v>
      </c>
      <c r="I165" s="54">
        <v>5</v>
      </c>
      <c r="J165" s="54" t="s">
        <v>272</v>
      </c>
      <c r="K165" s="40" t="s">
        <v>344</v>
      </c>
      <c r="L165" s="38">
        <f t="shared" si="12"/>
        <v>1259181.3</v>
      </c>
      <c r="M165" s="38">
        <v>0</v>
      </c>
      <c r="N165" s="38">
        <v>0</v>
      </c>
      <c r="O165" s="38">
        <v>1259181.3</v>
      </c>
      <c r="P165" s="38">
        <v>0</v>
      </c>
      <c r="Q165" s="38">
        <v>0</v>
      </c>
      <c r="R165" s="38">
        <f t="shared" si="13"/>
        <v>1205951.78</v>
      </c>
      <c r="S165" s="38">
        <v>0</v>
      </c>
      <c r="T165" s="38">
        <v>0</v>
      </c>
      <c r="U165" s="38">
        <v>1205951.78</v>
      </c>
      <c r="V165" s="38">
        <v>0</v>
      </c>
      <c r="W165" s="38">
        <v>0</v>
      </c>
      <c r="X165" s="38">
        <f t="shared" si="14"/>
        <v>53229.520000000019</v>
      </c>
      <c r="Y165" s="38">
        <v>0</v>
      </c>
      <c r="Z165" s="38">
        <v>0</v>
      </c>
      <c r="AA165" s="38">
        <f t="shared" si="17"/>
        <v>53229.520000000019</v>
      </c>
      <c r="AB165" s="38">
        <v>0</v>
      </c>
      <c r="AC165" s="38">
        <v>0</v>
      </c>
      <c r="AD165" s="38">
        <f t="shared" si="15"/>
        <v>0</v>
      </c>
      <c r="AE165" s="38">
        <v>0</v>
      </c>
      <c r="AF165" s="38">
        <v>0</v>
      </c>
      <c r="AG165" s="38">
        <v>0</v>
      </c>
      <c r="AH165" s="38">
        <v>0</v>
      </c>
      <c r="AI165" s="38">
        <v>0</v>
      </c>
      <c r="AJ165" s="38">
        <f t="shared" si="16"/>
        <v>1259181.3</v>
      </c>
      <c r="AK165" s="54">
        <v>2023</v>
      </c>
    </row>
    <row r="166" spans="1:37" ht="312.75" hidden="1" customHeight="1" x14ac:dyDescent="0.25">
      <c r="A166" s="54" t="s">
        <v>527</v>
      </c>
      <c r="B166" s="40" t="s">
        <v>64</v>
      </c>
      <c r="C166" s="54" t="s">
        <v>20</v>
      </c>
      <c r="D166" s="41" t="s">
        <v>332</v>
      </c>
      <c r="E166" s="54">
        <v>80</v>
      </c>
      <c r="F166" s="40" t="s">
        <v>25</v>
      </c>
      <c r="G166" s="42">
        <v>1412</v>
      </c>
      <c r="H166" s="54">
        <v>127.8</v>
      </c>
      <c r="I166" s="54">
        <v>5</v>
      </c>
      <c r="J166" s="54" t="s">
        <v>272</v>
      </c>
      <c r="K166" s="40" t="s">
        <v>365</v>
      </c>
      <c r="L166" s="38">
        <f t="shared" si="12"/>
        <v>1738275.05</v>
      </c>
      <c r="M166" s="38">
        <v>0</v>
      </c>
      <c r="N166" s="38">
        <v>0</v>
      </c>
      <c r="O166" s="38">
        <v>1738275.05</v>
      </c>
      <c r="P166" s="38">
        <v>0</v>
      </c>
      <c r="Q166" s="38">
        <v>0</v>
      </c>
      <c r="R166" s="38">
        <f t="shared" si="13"/>
        <v>1664792.74</v>
      </c>
      <c r="S166" s="38">
        <v>0</v>
      </c>
      <c r="T166" s="38">
        <v>0</v>
      </c>
      <c r="U166" s="38">
        <v>1664792.74</v>
      </c>
      <c r="V166" s="38">
        <v>0</v>
      </c>
      <c r="W166" s="38">
        <v>0</v>
      </c>
      <c r="X166" s="38">
        <f t="shared" si="14"/>
        <v>73482.310000000056</v>
      </c>
      <c r="Y166" s="38">
        <v>0</v>
      </c>
      <c r="Z166" s="38">
        <v>0</v>
      </c>
      <c r="AA166" s="38">
        <f t="shared" si="17"/>
        <v>73482.310000000056</v>
      </c>
      <c r="AB166" s="38">
        <v>0</v>
      </c>
      <c r="AC166" s="38">
        <v>0</v>
      </c>
      <c r="AD166" s="38">
        <f t="shared" si="15"/>
        <v>0</v>
      </c>
      <c r="AE166" s="38">
        <v>0</v>
      </c>
      <c r="AF166" s="38">
        <v>0</v>
      </c>
      <c r="AG166" s="38">
        <v>0</v>
      </c>
      <c r="AH166" s="38">
        <v>0</v>
      </c>
      <c r="AI166" s="38">
        <v>0</v>
      </c>
      <c r="AJ166" s="38">
        <f t="shared" si="16"/>
        <v>1738275.05</v>
      </c>
      <c r="AK166" s="54">
        <v>2023</v>
      </c>
    </row>
    <row r="167" spans="1:37" ht="267" hidden="1" customHeight="1" x14ac:dyDescent="0.25">
      <c r="A167" s="54" t="s">
        <v>528</v>
      </c>
      <c r="B167" s="40" t="s">
        <v>64</v>
      </c>
      <c r="C167" s="54" t="s">
        <v>20</v>
      </c>
      <c r="D167" s="41" t="s">
        <v>374</v>
      </c>
      <c r="E167" s="54">
        <v>80</v>
      </c>
      <c r="F167" s="40" t="s">
        <v>25</v>
      </c>
      <c r="G167" s="42">
        <v>316</v>
      </c>
      <c r="H167" s="54">
        <v>94.5</v>
      </c>
      <c r="I167" s="54">
        <v>5</v>
      </c>
      <c r="J167" s="54" t="s">
        <v>272</v>
      </c>
      <c r="K167" s="40" t="s">
        <v>345</v>
      </c>
      <c r="L167" s="38">
        <f t="shared" si="12"/>
        <v>1446620.68</v>
      </c>
      <c r="M167" s="38">
        <v>0</v>
      </c>
      <c r="N167" s="38">
        <v>0</v>
      </c>
      <c r="O167" s="38">
        <v>1446620.68</v>
      </c>
      <c r="P167" s="38">
        <v>0</v>
      </c>
      <c r="Q167" s="38">
        <v>0</v>
      </c>
      <c r="R167" s="38">
        <f t="shared" si="13"/>
        <v>1385467.51</v>
      </c>
      <c r="S167" s="38">
        <v>0</v>
      </c>
      <c r="T167" s="38">
        <v>0</v>
      </c>
      <c r="U167" s="38">
        <v>1385467.51</v>
      </c>
      <c r="V167" s="38">
        <v>0</v>
      </c>
      <c r="W167" s="38">
        <v>0</v>
      </c>
      <c r="X167" s="38">
        <f t="shared" si="14"/>
        <v>61153.169999999925</v>
      </c>
      <c r="Y167" s="38">
        <v>0</v>
      </c>
      <c r="Z167" s="38">
        <v>0</v>
      </c>
      <c r="AA167" s="38">
        <f t="shared" si="17"/>
        <v>61153.169999999925</v>
      </c>
      <c r="AB167" s="38">
        <v>0</v>
      </c>
      <c r="AC167" s="38">
        <v>0</v>
      </c>
      <c r="AD167" s="38">
        <f t="shared" si="15"/>
        <v>0</v>
      </c>
      <c r="AE167" s="38">
        <v>0</v>
      </c>
      <c r="AF167" s="38">
        <v>0</v>
      </c>
      <c r="AG167" s="38">
        <v>0</v>
      </c>
      <c r="AH167" s="38">
        <v>0</v>
      </c>
      <c r="AI167" s="38">
        <v>0</v>
      </c>
      <c r="AJ167" s="38">
        <f t="shared" si="16"/>
        <v>1446620.68</v>
      </c>
      <c r="AK167" s="54">
        <v>2023</v>
      </c>
    </row>
    <row r="168" spans="1:37" ht="331.5" hidden="1" x14ac:dyDescent="0.25">
      <c r="A168" s="54" t="s">
        <v>529</v>
      </c>
      <c r="B168" s="40" t="s">
        <v>64</v>
      </c>
      <c r="C168" s="54" t="s">
        <v>20</v>
      </c>
      <c r="D168" s="41" t="s">
        <v>243</v>
      </c>
      <c r="E168" s="54">
        <v>80</v>
      </c>
      <c r="F168" s="40" t="s">
        <v>18</v>
      </c>
      <c r="G168" s="42">
        <v>354</v>
      </c>
      <c r="H168" s="54">
        <v>114.2</v>
      </c>
      <c r="I168" s="54">
        <v>5</v>
      </c>
      <c r="J168" s="54" t="s">
        <v>272</v>
      </c>
      <c r="K168" s="40" t="s">
        <v>366</v>
      </c>
      <c r="L168" s="38">
        <f t="shared" si="12"/>
        <v>773815.8</v>
      </c>
      <c r="M168" s="38">
        <v>0</v>
      </c>
      <c r="N168" s="38">
        <v>0</v>
      </c>
      <c r="O168" s="38">
        <v>773815.8</v>
      </c>
      <c r="P168" s="38">
        <v>0</v>
      </c>
      <c r="Q168" s="38">
        <v>0</v>
      </c>
      <c r="R168" s="38">
        <f t="shared" si="13"/>
        <v>741104.19</v>
      </c>
      <c r="S168" s="38">
        <v>0</v>
      </c>
      <c r="T168" s="38">
        <v>0</v>
      </c>
      <c r="U168" s="38">
        <v>741104.19</v>
      </c>
      <c r="V168" s="38">
        <v>0</v>
      </c>
      <c r="W168" s="38">
        <v>0</v>
      </c>
      <c r="X168" s="38">
        <f t="shared" si="14"/>
        <v>32711.610000000102</v>
      </c>
      <c r="Y168" s="38">
        <v>0</v>
      </c>
      <c r="Z168" s="38">
        <v>0</v>
      </c>
      <c r="AA168" s="38">
        <f t="shared" si="17"/>
        <v>32711.610000000102</v>
      </c>
      <c r="AB168" s="38">
        <v>0</v>
      </c>
      <c r="AC168" s="38">
        <v>0</v>
      </c>
      <c r="AD168" s="38">
        <f t="shared" si="15"/>
        <v>0</v>
      </c>
      <c r="AE168" s="38">
        <v>0</v>
      </c>
      <c r="AF168" s="38">
        <v>0</v>
      </c>
      <c r="AG168" s="38">
        <v>0</v>
      </c>
      <c r="AH168" s="38">
        <v>0</v>
      </c>
      <c r="AI168" s="38">
        <v>0</v>
      </c>
      <c r="AJ168" s="38">
        <f t="shared" si="16"/>
        <v>773815.8</v>
      </c>
      <c r="AK168" s="54">
        <v>2023</v>
      </c>
    </row>
    <row r="169" spans="1:37" ht="402.75" hidden="1" customHeight="1" x14ac:dyDescent="0.25">
      <c r="A169" s="54" t="s">
        <v>530</v>
      </c>
      <c r="B169" s="40" t="s">
        <v>64</v>
      </c>
      <c r="C169" s="54" t="s">
        <v>20</v>
      </c>
      <c r="D169" s="41" t="s">
        <v>244</v>
      </c>
      <c r="E169" s="54">
        <v>80</v>
      </c>
      <c r="F169" s="40" t="s">
        <v>25</v>
      </c>
      <c r="G169" s="42">
        <v>746</v>
      </c>
      <c r="H169" s="54">
        <v>126.9</v>
      </c>
      <c r="I169" s="54">
        <v>5</v>
      </c>
      <c r="J169" s="54" t="s">
        <v>272</v>
      </c>
      <c r="K169" s="40" t="s">
        <v>367</v>
      </c>
      <c r="L169" s="38">
        <f t="shared" si="12"/>
        <v>2104491.34</v>
      </c>
      <c r="M169" s="38">
        <v>0</v>
      </c>
      <c r="N169" s="38">
        <v>0</v>
      </c>
      <c r="O169" s="38">
        <f>2081669.31+22822.03</f>
        <v>2104491.34</v>
      </c>
      <c r="P169" s="38">
        <v>0</v>
      </c>
      <c r="Q169" s="38">
        <v>0</v>
      </c>
      <c r="R169" s="38">
        <f t="shared" si="13"/>
        <v>2015620.4473672884</v>
      </c>
      <c r="S169" s="38">
        <v>0</v>
      </c>
      <c r="T169" s="38">
        <v>0</v>
      </c>
      <c r="U169" s="38">
        <f>O169*(283595596.71/296113127.9)+91.85</f>
        <v>2015620.4473672884</v>
      </c>
      <c r="V169" s="38">
        <v>0</v>
      </c>
      <c r="W169" s="38">
        <v>0</v>
      </c>
      <c r="X169" s="38">
        <f t="shared" si="14"/>
        <v>88870.892632711446</v>
      </c>
      <c r="Y169" s="38">
        <v>0</v>
      </c>
      <c r="Z169" s="38">
        <v>0</v>
      </c>
      <c r="AA169" s="38">
        <f t="shared" si="17"/>
        <v>88870.892632711446</v>
      </c>
      <c r="AB169" s="38">
        <v>0</v>
      </c>
      <c r="AC169" s="38">
        <v>0</v>
      </c>
      <c r="AD169" s="38">
        <f t="shared" si="15"/>
        <v>0</v>
      </c>
      <c r="AE169" s="38">
        <v>0</v>
      </c>
      <c r="AF169" s="38">
        <v>0</v>
      </c>
      <c r="AG169" s="38">
        <v>0</v>
      </c>
      <c r="AH169" s="38">
        <v>0</v>
      </c>
      <c r="AI169" s="38">
        <v>0</v>
      </c>
      <c r="AJ169" s="38">
        <f t="shared" si="16"/>
        <v>2104491.34</v>
      </c>
      <c r="AK169" s="54">
        <v>2023</v>
      </c>
    </row>
    <row r="170" spans="1:37" ht="396.75" hidden="1" customHeight="1" x14ac:dyDescent="0.25">
      <c r="A170" s="54" t="s">
        <v>531</v>
      </c>
      <c r="B170" s="40" t="s">
        <v>64</v>
      </c>
      <c r="C170" s="54" t="s">
        <v>20</v>
      </c>
      <c r="D170" s="41" t="s">
        <v>333</v>
      </c>
      <c r="E170" s="54">
        <v>80</v>
      </c>
      <c r="F170" s="40" t="s">
        <v>25</v>
      </c>
      <c r="G170" s="42">
        <v>575</v>
      </c>
      <c r="H170" s="54">
        <v>103.8</v>
      </c>
      <c r="I170" s="54">
        <v>5</v>
      </c>
      <c r="J170" s="54" t="s">
        <v>272</v>
      </c>
      <c r="K170" s="40" t="s">
        <v>346</v>
      </c>
      <c r="L170" s="38">
        <f t="shared" si="12"/>
        <v>1777378.22</v>
      </c>
      <c r="M170" s="38">
        <v>0</v>
      </c>
      <c r="N170" s="38">
        <v>0</v>
      </c>
      <c r="O170" s="38">
        <v>1777378.22</v>
      </c>
      <c r="P170" s="38">
        <v>0</v>
      </c>
      <c r="Q170" s="38">
        <v>0</v>
      </c>
      <c r="R170" s="38">
        <f t="shared" si="13"/>
        <v>1702243.4650397601</v>
      </c>
      <c r="S170" s="38">
        <v>0</v>
      </c>
      <c r="T170" s="38">
        <v>0</v>
      </c>
      <c r="U170" s="38">
        <f>O170*(283595596.71/296113127.9)</f>
        <v>1702243.4650397601</v>
      </c>
      <c r="V170" s="38">
        <v>0</v>
      </c>
      <c r="W170" s="38">
        <v>0</v>
      </c>
      <c r="X170" s="38">
        <f t="shared" si="14"/>
        <v>75134.754960239865</v>
      </c>
      <c r="Y170" s="38">
        <v>0</v>
      </c>
      <c r="Z170" s="38">
        <v>0</v>
      </c>
      <c r="AA170" s="38">
        <f t="shared" si="17"/>
        <v>75134.754960239865</v>
      </c>
      <c r="AB170" s="38">
        <v>0</v>
      </c>
      <c r="AC170" s="38">
        <v>0</v>
      </c>
      <c r="AD170" s="38">
        <f t="shared" si="15"/>
        <v>0</v>
      </c>
      <c r="AE170" s="38">
        <v>0</v>
      </c>
      <c r="AF170" s="38">
        <v>0</v>
      </c>
      <c r="AG170" s="38">
        <v>0</v>
      </c>
      <c r="AH170" s="38">
        <v>0</v>
      </c>
      <c r="AI170" s="38">
        <v>0</v>
      </c>
      <c r="AJ170" s="38">
        <f t="shared" si="16"/>
        <v>1777378.22</v>
      </c>
      <c r="AK170" s="54">
        <v>2023</v>
      </c>
    </row>
    <row r="171" spans="1:37" ht="300" hidden="1" customHeight="1" x14ac:dyDescent="0.25">
      <c r="A171" s="54" t="s">
        <v>532</v>
      </c>
      <c r="B171" s="40" t="s">
        <v>64</v>
      </c>
      <c r="C171" s="54" t="s">
        <v>20</v>
      </c>
      <c r="D171" s="41" t="s">
        <v>334</v>
      </c>
      <c r="E171" s="54">
        <v>80</v>
      </c>
      <c r="F171" s="40" t="s">
        <v>25</v>
      </c>
      <c r="G171" s="42">
        <v>405</v>
      </c>
      <c r="H171" s="54">
        <v>72</v>
      </c>
      <c r="I171" s="54">
        <v>5</v>
      </c>
      <c r="J171" s="54" t="s">
        <v>272</v>
      </c>
      <c r="K171" s="40" t="s">
        <v>375</v>
      </c>
      <c r="L171" s="38">
        <f t="shared" si="12"/>
        <v>1088887.52</v>
      </c>
      <c r="M171" s="38">
        <v>0</v>
      </c>
      <c r="N171" s="38">
        <v>0</v>
      </c>
      <c r="O171" s="38">
        <v>1088887.52</v>
      </c>
      <c r="P171" s="38">
        <v>0</v>
      </c>
      <c r="Q171" s="38">
        <v>0</v>
      </c>
      <c r="R171" s="38">
        <f t="shared" si="13"/>
        <v>1042856.85</v>
      </c>
      <c r="S171" s="38">
        <v>0</v>
      </c>
      <c r="T171" s="38">
        <v>0</v>
      </c>
      <c r="U171" s="38">
        <v>1042856.85</v>
      </c>
      <c r="V171" s="38">
        <v>0</v>
      </c>
      <c r="W171" s="38">
        <v>0</v>
      </c>
      <c r="X171" s="38">
        <f t="shared" si="14"/>
        <v>46030.670000000042</v>
      </c>
      <c r="Y171" s="38">
        <v>0</v>
      </c>
      <c r="Z171" s="38">
        <v>0</v>
      </c>
      <c r="AA171" s="38">
        <f t="shared" si="17"/>
        <v>46030.670000000042</v>
      </c>
      <c r="AB171" s="38">
        <v>0</v>
      </c>
      <c r="AC171" s="38">
        <v>0</v>
      </c>
      <c r="AD171" s="38">
        <f t="shared" si="15"/>
        <v>0</v>
      </c>
      <c r="AE171" s="38">
        <v>0</v>
      </c>
      <c r="AF171" s="38">
        <v>0</v>
      </c>
      <c r="AG171" s="38">
        <v>0</v>
      </c>
      <c r="AH171" s="38">
        <v>0</v>
      </c>
      <c r="AI171" s="38">
        <v>0</v>
      </c>
      <c r="AJ171" s="38">
        <f t="shared" si="16"/>
        <v>1088887.52</v>
      </c>
      <c r="AK171" s="54">
        <v>2023</v>
      </c>
    </row>
    <row r="172" spans="1:37" ht="331.5" hidden="1" x14ac:dyDescent="0.25">
      <c r="A172" s="54" t="s">
        <v>533</v>
      </c>
      <c r="B172" s="40" t="s">
        <v>64</v>
      </c>
      <c r="C172" s="54" t="s">
        <v>20</v>
      </c>
      <c r="D172" s="41" t="s">
        <v>335</v>
      </c>
      <c r="E172" s="54">
        <v>80</v>
      </c>
      <c r="F172" s="40" t="s">
        <v>25</v>
      </c>
      <c r="G172" s="42">
        <v>1070</v>
      </c>
      <c r="H172" s="54">
        <v>47.8</v>
      </c>
      <c r="I172" s="54">
        <v>5</v>
      </c>
      <c r="J172" s="54" t="s">
        <v>272</v>
      </c>
      <c r="K172" s="40" t="s">
        <v>347</v>
      </c>
      <c r="L172" s="38">
        <f t="shared" si="12"/>
        <v>1252901.8500000001</v>
      </c>
      <c r="M172" s="38">
        <v>0</v>
      </c>
      <c r="N172" s="38">
        <v>0</v>
      </c>
      <c r="O172" s="38">
        <v>1252901.8500000001</v>
      </c>
      <c r="P172" s="38">
        <v>0</v>
      </c>
      <c r="Q172" s="38">
        <v>0</v>
      </c>
      <c r="R172" s="38">
        <f t="shared" si="13"/>
        <v>1199938.1800114138</v>
      </c>
      <c r="S172" s="38">
        <v>0</v>
      </c>
      <c r="T172" s="38">
        <v>0</v>
      </c>
      <c r="U172" s="38">
        <f>O172*(283595596.71/296113127.9)</f>
        <v>1199938.1800114138</v>
      </c>
      <c r="V172" s="38">
        <v>0</v>
      </c>
      <c r="W172" s="38">
        <v>0</v>
      </c>
      <c r="X172" s="38">
        <f t="shared" si="14"/>
        <v>52963.669988586335</v>
      </c>
      <c r="Y172" s="38">
        <v>0</v>
      </c>
      <c r="Z172" s="38">
        <v>0</v>
      </c>
      <c r="AA172" s="38">
        <f t="shared" si="17"/>
        <v>52963.669988586335</v>
      </c>
      <c r="AB172" s="38">
        <v>0</v>
      </c>
      <c r="AC172" s="38">
        <v>0</v>
      </c>
      <c r="AD172" s="38">
        <f t="shared" si="15"/>
        <v>0</v>
      </c>
      <c r="AE172" s="38">
        <v>0</v>
      </c>
      <c r="AF172" s="38">
        <v>0</v>
      </c>
      <c r="AG172" s="38">
        <v>0</v>
      </c>
      <c r="AH172" s="38">
        <v>0</v>
      </c>
      <c r="AI172" s="38">
        <v>0</v>
      </c>
      <c r="AJ172" s="38">
        <f t="shared" si="16"/>
        <v>1252901.8500000001</v>
      </c>
      <c r="AK172" s="54">
        <v>2023</v>
      </c>
    </row>
    <row r="173" spans="1:37" ht="190.5" hidden="1" customHeight="1" x14ac:dyDescent="0.25">
      <c r="A173" s="54" t="s">
        <v>534</v>
      </c>
      <c r="B173" s="40" t="s">
        <v>64</v>
      </c>
      <c r="C173" s="54" t="s">
        <v>20</v>
      </c>
      <c r="D173" s="41" t="s">
        <v>245</v>
      </c>
      <c r="E173" s="54">
        <v>80</v>
      </c>
      <c r="F173" s="40" t="s">
        <v>18</v>
      </c>
      <c r="G173" s="42">
        <v>405</v>
      </c>
      <c r="H173" s="54">
        <v>72</v>
      </c>
      <c r="I173" s="54">
        <v>5</v>
      </c>
      <c r="J173" s="54" t="s">
        <v>272</v>
      </c>
      <c r="K173" s="40" t="s">
        <v>348</v>
      </c>
      <c r="L173" s="38">
        <f t="shared" si="12"/>
        <v>438234.9</v>
      </c>
      <c r="M173" s="38">
        <v>0</v>
      </c>
      <c r="N173" s="38">
        <v>0</v>
      </c>
      <c r="O173" s="38">
        <v>438234.9</v>
      </c>
      <c r="P173" s="38">
        <v>0</v>
      </c>
      <c r="Q173" s="38">
        <v>0</v>
      </c>
      <c r="R173" s="38">
        <f t="shared" si="13"/>
        <v>419709.35</v>
      </c>
      <c r="S173" s="38">
        <v>0</v>
      </c>
      <c r="T173" s="38">
        <v>0</v>
      </c>
      <c r="U173" s="38">
        <v>419709.35</v>
      </c>
      <c r="V173" s="38">
        <v>0</v>
      </c>
      <c r="W173" s="38">
        <v>0</v>
      </c>
      <c r="X173" s="38">
        <f t="shared" si="14"/>
        <v>18525.550000000047</v>
      </c>
      <c r="Y173" s="38">
        <v>0</v>
      </c>
      <c r="Z173" s="38">
        <v>0</v>
      </c>
      <c r="AA173" s="38">
        <f t="shared" si="17"/>
        <v>18525.550000000047</v>
      </c>
      <c r="AB173" s="38">
        <v>0</v>
      </c>
      <c r="AC173" s="38">
        <v>0</v>
      </c>
      <c r="AD173" s="38">
        <f t="shared" si="15"/>
        <v>0</v>
      </c>
      <c r="AE173" s="38">
        <v>0</v>
      </c>
      <c r="AF173" s="38">
        <v>0</v>
      </c>
      <c r="AG173" s="38">
        <v>0</v>
      </c>
      <c r="AH173" s="38">
        <v>0</v>
      </c>
      <c r="AI173" s="38">
        <v>0</v>
      </c>
      <c r="AJ173" s="38">
        <f t="shared" si="16"/>
        <v>438234.9</v>
      </c>
      <c r="AK173" s="54">
        <v>2023</v>
      </c>
    </row>
    <row r="174" spans="1:37" ht="63.75" hidden="1" customHeight="1" x14ac:dyDescent="0.25">
      <c r="A174" s="54" t="s">
        <v>535</v>
      </c>
      <c r="B174" s="40" t="s">
        <v>112</v>
      </c>
      <c r="C174" s="54" t="s">
        <v>30</v>
      </c>
      <c r="D174" s="41" t="s">
        <v>256</v>
      </c>
      <c r="E174" s="54" t="s">
        <v>19</v>
      </c>
      <c r="F174" s="40" t="s">
        <v>18</v>
      </c>
      <c r="G174" s="42">
        <v>325495</v>
      </c>
      <c r="H174" s="54">
        <v>296.10000000000002</v>
      </c>
      <c r="I174" s="54">
        <v>58</v>
      </c>
      <c r="J174" s="54" t="s">
        <v>272</v>
      </c>
      <c r="K174" s="40" t="s">
        <v>164</v>
      </c>
      <c r="L174" s="38">
        <f t="shared" si="12"/>
        <v>751000</v>
      </c>
      <c r="M174" s="38">
        <v>0</v>
      </c>
      <c r="N174" s="38">
        <v>751000</v>
      </c>
      <c r="O174" s="38">
        <v>0</v>
      </c>
      <c r="P174" s="38">
        <v>0</v>
      </c>
      <c r="Q174" s="38">
        <v>0</v>
      </c>
      <c r="R174" s="38">
        <f t="shared" si="13"/>
        <v>719252.33</v>
      </c>
      <c r="S174" s="38">
        <v>0</v>
      </c>
      <c r="T174" s="38">
        <v>719252.33</v>
      </c>
      <c r="U174" s="38">
        <v>0</v>
      </c>
      <c r="V174" s="38">
        <v>0</v>
      </c>
      <c r="W174" s="38">
        <v>0</v>
      </c>
      <c r="X174" s="38">
        <f t="shared" si="14"/>
        <v>31747.670000000042</v>
      </c>
      <c r="Y174" s="38">
        <v>0</v>
      </c>
      <c r="Z174" s="38">
        <v>31747.670000000042</v>
      </c>
      <c r="AA174" s="38">
        <v>0</v>
      </c>
      <c r="AB174" s="38">
        <v>0</v>
      </c>
      <c r="AC174" s="38">
        <v>0</v>
      </c>
      <c r="AD174" s="38">
        <f t="shared" si="15"/>
        <v>0</v>
      </c>
      <c r="AE174" s="38">
        <v>0</v>
      </c>
      <c r="AF174" s="38">
        <v>0</v>
      </c>
      <c r="AG174" s="38">
        <v>0</v>
      </c>
      <c r="AH174" s="38">
        <v>0</v>
      </c>
      <c r="AI174" s="38">
        <v>0</v>
      </c>
      <c r="AJ174" s="38">
        <f t="shared" si="16"/>
        <v>751000</v>
      </c>
      <c r="AK174" s="54">
        <v>2022</v>
      </c>
    </row>
    <row r="175" spans="1:37" ht="75.75" customHeight="1" x14ac:dyDescent="0.25">
      <c r="A175" s="54" t="s">
        <v>536</v>
      </c>
      <c r="B175" s="40" t="s">
        <v>41</v>
      </c>
      <c r="C175" s="54" t="s">
        <v>50</v>
      </c>
      <c r="D175" s="41" t="s">
        <v>336</v>
      </c>
      <c r="E175" s="54" t="s">
        <v>19</v>
      </c>
      <c r="F175" s="40" t="s">
        <v>25</v>
      </c>
      <c r="G175" s="42">
        <v>65982</v>
      </c>
      <c r="H175" s="42">
        <v>4098</v>
      </c>
      <c r="I175" s="54">
        <v>600</v>
      </c>
      <c r="J175" s="54" t="s">
        <v>272</v>
      </c>
      <c r="K175" s="40" t="s">
        <v>177</v>
      </c>
      <c r="L175" s="38">
        <f>SUM(M175:Q175)</f>
        <v>855524.03</v>
      </c>
      <c r="M175" s="38">
        <v>0</v>
      </c>
      <c r="N175" s="38">
        <v>0</v>
      </c>
      <c r="O175" s="38">
        <v>0</v>
      </c>
      <c r="P175" s="38">
        <f>V175+AB175</f>
        <v>855524.03</v>
      </c>
      <c r="Q175" s="38">
        <v>0</v>
      </c>
      <c r="R175" s="38">
        <f t="shared" si="13"/>
        <v>819335.36</v>
      </c>
      <c r="S175" s="38">
        <v>0</v>
      </c>
      <c r="T175" s="38">
        <v>0</v>
      </c>
      <c r="U175" s="38">
        <v>0</v>
      </c>
      <c r="V175" s="38">
        <v>819335.36</v>
      </c>
      <c r="W175" s="38">
        <v>0</v>
      </c>
      <c r="X175" s="38">
        <f t="shared" si="14"/>
        <v>36188.67</v>
      </c>
      <c r="Y175" s="38">
        <v>0</v>
      </c>
      <c r="Z175" s="38">
        <v>0</v>
      </c>
      <c r="AA175" s="38">
        <v>0</v>
      </c>
      <c r="AB175" s="38">
        <v>36188.67</v>
      </c>
      <c r="AC175" s="38">
        <v>0</v>
      </c>
      <c r="AD175" s="38">
        <f t="shared" si="15"/>
        <v>0</v>
      </c>
      <c r="AE175" s="38">
        <v>0</v>
      </c>
      <c r="AF175" s="38">
        <v>0</v>
      </c>
      <c r="AG175" s="38">
        <v>0</v>
      </c>
      <c r="AH175" s="38">
        <v>0</v>
      </c>
      <c r="AI175" s="38">
        <v>0</v>
      </c>
      <c r="AJ175" s="38">
        <f t="shared" si="16"/>
        <v>855524.03</v>
      </c>
      <c r="AK175" s="54">
        <v>2024</v>
      </c>
    </row>
    <row r="176" spans="1:37" ht="86.25" customHeight="1" x14ac:dyDescent="0.25">
      <c r="A176" s="54" t="s">
        <v>574</v>
      </c>
      <c r="B176" s="40" t="s">
        <v>179</v>
      </c>
      <c r="C176" s="54" t="s">
        <v>50</v>
      </c>
      <c r="D176" s="41" t="s">
        <v>206</v>
      </c>
      <c r="E176" s="54" t="s">
        <v>19</v>
      </c>
      <c r="F176" s="40" t="s">
        <v>65</v>
      </c>
      <c r="G176" s="42">
        <v>12874</v>
      </c>
      <c r="H176" s="42">
        <v>5640</v>
      </c>
      <c r="I176" s="54">
        <v>170</v>
      </c>
      <c r="J176" s="54" t="s">
        <v>272</v>
      </c>
      <c r="K176" s="40" t="s">
        <v>598</v>
      </c>
      <c r="L176" s="38">
        <f t="shared" ref="L176:L177" si="18">SUM(M176:Q176)</f>
        <v>43281644.799999997</v>
      </c>
      <c r="M176" s="38">
        <v>0</v>
      </c>
      <c r="N176" s="38">
        <v>0</v>
      </c>
      <c r="O176" s="38">
        <v>0</v>
      </c>
      <c r="P176" s="38">
        <f>33000000+10281644.8</f>
        <v>43281644.799999997</v>
      </c>
      <c r="Q176" s="38">
        <v>0</v>
      </c>
      <c r="R176" s="38">
        <f t="shared" si="13"/>
        <v>41451726.93</v>
      </c>
      <c r="S176" s="38">
        <v>0</v>
      </c>
      <c r="T176" s="38">
        <v>0</v>
      </c>
      <c r="U176" s="38">
        <v>0</v>
      </c>
      <c r="V176" s="38">
        <f>31605000+9846726.93</f>
        <v>41451726.93</v>
      </c>
      <c r="W176" s="38">
        <v>0</v>
      </c>
      <c r="X176" s="38">
        <f t="shared" si="14"/>
        <v>1829917.8699999973</v>
      </c>
      <c r="Y176" s="38">
        <v>0</v>
      </c>
      <c r="Z176" s="38">
        <v>0</v>
      </c>
      <c r="AA176" s="38">
        <v>0</v>
      </c>
      <c r="AB176" s="38">
        <f>P176-V176</f>
        <v>1829917.8699999973</v>
      </c>
      <c r="AC176" s="38">
        <v>0</v>
      </c>
      <c r="AD176" s="38">
        <f t="shared" si="15"/>
        <v>0</v>
      </c>
      <c r="AE176" s="38">
        <v>0</v>
      </c>
      <c r="AF176" s="38">
        <v>0</v>
      </c>
      <c r="AG176" s="38">
        <v>0</v>
      </c>
      <c r="AH176" s="38">
        <v>0</v>
      </c>
      <c r="AI176" s="38">
        <v>0</v>
      </c>
      <c r="AJ176" s="38">
        <f t="shared" si="16"/>
        <v>43281644.799999997</v>
      </c>
      <c r="AK176" s="54">
        <v>2024</v>
      </c>
    </row>
    <row r="177" spans="1:37" ht="122.25" customHeight="1" x14ac:dyDescent="0.25">
      <c r="A177" s="54" t="s">
        <v>575</v>
      </c>
      <c r="B177" s="40" t="s">
        <v>372</v>
      </c>
      <c r="C177" s="54" t="s">
        <v>555</v>
      </c>
      <c r="D177" s="41" t="s">
        <v>607</v>
      </c>
      <c r="E177" s="54" t="s">
        <v>19</v>
      </c>
      <c r="F177" s="40" t="s">
        <v>18</v>
      </c>
      <c r="G177" s="42">
        <v>51038</v>
      </c>
      <c r="H177" s="42">
        <v>889</v>
      </c>
      <c r="I177" s="54">
        <v>100</v>
      </c>
      <c r="J177" s="54" t="s">
        <v>272</v>
      </c>
      <c r="K177" s="40" t="s">
        <v>597</v>
      </c>
      <c r="L177" s="38">
        <f t="shared" si="18"/>
        <v>34437265.409999996</v>
      </c>
      <c r="M177" s="38">
        <v>0</v>
      </c>
      <c r="N177" s="38">
        <v>0</v>
      </c>
      <c r="O177" s="38">
        <v>0</v>
      </c>
      <c r="P177" s="38">
        <v>34437265.409999996</v>
      </c>
      <c r="Q177" s="38">
        <v>0</v>
      </c>
      <c r="R177" s="38">
        <f t="shared" si="13"/>
        <v>32981483.219999999</v>
      </c>
      <c r="S177" s="38">
        <v>0</v>
      </c>
      <c r="T177" s="38">
        <v>0</v>
      </c>
      <c r="U177" s="38">
        <v>0</v>
      </c>
      <c r="V177" s="38">
        <v>32981483.219999999</v>
      </c>
      <c r="W177" s="38">
        <v>0</v>
      </c>
      <c r="X177" s="38">
        <f t="shared" si="14"/>
        <v>1455782.1899999976</v>
      </c>
      <c r="Y177" s="38">
        <v>0</v>
      </c>
      <c r="Z177" s="38">
        <v>0</v>
      </c>
      <c r="AA177" s="38">
        <v>0</v>
      </c>
      <c r="AB177" s="38">
        <f>P177-V177</f>
        <v>1455782.1899999976</v>
      </c>
      <c r="AC177" s="38">
        <v>0</v>
      </c>
      <c r="AD177" s="38">
        <f t="shared" si="15"/>
        <v>0</v>
      </c>
      <c r="AE177" s="38">
        <v>0</v>
      </c>
      <c r="AF177" s="38">
        <v>0</v>
      </c>
      <c r="AG177" s="38">
        <v>0</v>
      </c>
      <c r="AH177" s="38">
        <v>0</v>
      </c>
      <c r="AI177" s="38">
        <v>0</v>
      </c>
      <c r="AJ177" s="38">
        <f t="shared" si="16"/>
        <v>34437265.409999996</v>
      </c>
      <c r="AK177" s="54">
        <v>2024</v>
      </c>
    </row>
    <row r="178" spans="1:37" hidden="1" x14ac:dyDescent="0.25">
      <c r="A178" s="36"/>
      <c r="B178" s="40" t="s">
        <v>6</v>
      </c>
      <c r="C178" s="43"/>
      <c r="D178" s="44"/>
      <c r="E178" s="43"/>
      <c r="F178" s="44"/>
      <c r="G178" s="43"/>
      <c r="H178" s="38">
        <f>SUM(H160:H175)</f>
        <v>5606.02</v>
      </c>
      <c r="I178" s="38">
        <f>SUM(I160:I175)</f>
        <v>793</v>
      </c>
      <c r="J178" s="44"/>
      <c r="K178" s="44"/>
      <c r="L178" s="38">
        <f t="shared" ref="L178:AJ178" si="19">SUM(L18:L177)</f>
        <v>734786619.54999971</v>
      </c>
      <c r="M178" s="38">
        <f t="shared" si="19"/>
        <v>127229072.62</v>
      </c>
      <c r="N178" s="38">
        <f t="shared" si="19"/>
        <v>135520824.18000001</v>
      </c>
      <c r="O178" s="38">
        <f t="shared" si="19"/>
        <v>296113127.90000004</v>
      </c>
      <c r="P178" s="38">
        <f t="shared" si="19"/>
        <v>107610794.84999999</v>
      </c>
      <c r="Q178" s="38">
        <f t="shared" si="19"/>
        <v>68312800</v>
      </c>
      <c r="R178" s="38">
        <f t="shared" si="19"/>
        <v>703731367.48417699</v>
      </c>
      <c r="S178" s="38">
        <f t="shared" si="19"/>
        <v>121850687.95000002</v>
      </c>
      <c r="T178" s="38">
        <f t="shared" si="19"/>
        <v>129791899.99999999</v>
      </c>
      <c r="U178" s="38">
        <f t="shared" si="19"/>
        <v>283595596.71417671</v>
      </c>
      <c r="V178" s="38">
        <f t="shared" si="19"/>
        <v>103070042.81999999</v>
      </c>
      <c r="W178" s="38">
        <f t="shared" si="19"/>
        <v>65423140</v>
      </c>
      <c r="X178" s="38">
        <f t="shared" si="19"/>
        <v>31055252.065823302</v>
      </c>
      <c r="Y178" s="38">
        <f t="shared" si="19"/>
        <v>5378384.6699999971</v>
      </c>
      <c r="Z178" s="38">
        <f t="shared" si="19"/>
        <v>5728924.1800000034</v>
      </c>
      <c r="AA178" s="38">
        <f t="shared" si="19"/>
        <v>12517531.185823321</v>
      </c>
      <c r="AB178" s="38">
        <f t="shared" si="19"/>
        <v>4540752.0299999956</v>
      </c>
      <c r="AC178" s="38">
        <f t="shared" si="19"/>
        <v>2889660</v>
      </c>
      <c r="AD178" s="38">
        <f t="shared" si="19"/>
        <v>0</v>
      </c>
      <c r="AE178" s="38">
        <f t="shared" si="19"/>
        <v>0</v>
      </c>
      <c r="AF178" s="38">
        <f t="shared" si="19"/>
        <v>0</v>
      </c>
      <c r="AG178" s="38">
        <f t="shared" si="19"/>
        <v>0</v>
      </c>
      <c r="AH178" s="38">
        <f t="shared" si="19"/>
        <v>0</v>
      </c>
      <c r="AI178" s="38">
        <f t="shared" si="19"/>
        <v>0</v>
      </c>
      <c r="AJ178" s="38">
        <f t="shared" si="19"/>
        <v>734786619.54999971</v>
      </c>
      <c r="AK178" s="44"/>
    </row>
    <row r="179" spans="1:37" hidden="1" x14ac:dyDescent="0.25">
      <c r="L179" s="39"/>
      <c r="M179" s="39"/>
      <c r="N179" s="39"/>
      <c r="O179" s="39"/>
      <c r="P179" s="34"/>
      <c r="Q179" s="34"/>
      <c r="V179" s="34"/>
      <c r="W179" s="34"/>
      <c r="AB179" s="34"/>
      <c r="AC179" s="34"/>
      <c r="AD179" s="34"/>
      <c r="AE179" s="34"/>
      <c r="AF179" s="34"/>
      <c r="AG179" s="34"/>
      <c r="AH179" s="34"/>
      <c r="AI179" s="34"/>
      <c r="AJ179" s="34"/>
    </row>
    <row r="180" spans="1:37" x14ac:dyDescent="0.25">
      <c r="A180" s="46"/>
      <c r="B180" s="46"/>
      <c r="C180" s="46"/>
      <c r="D180" s="46"/>
      <c r="E180" s="47"/>
      <c r="V180" s="37"/>
    </row>
    <row r="181" spans="1:37" ht="51" customHeight="1" x14ac:dyDescent="0.25">
      <c r="A181" s="95" t="s">
        <v>580</v>
      </c>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row>
    <row r="185" spans="1:37" x14ac:dyDescent="0.25">
      <c r="V185" s="34"/>
    </row>
    <row r="186" spans="1:37" x14ac:dyDescent="0.25">
      <c r="V186" s="34"/>
    </row>
    <row r="187" spans="1:37" x14ac:dyDescent="0.25">
      <c r="V187" s="34"/>
    </row>
    <row r="188" spans="1:37" ht="15.75" customHeight="1" x14ac:dyDescent="0.25"/>
  </sheetData>
  <autoFilter ref="A17:AK179">
    <filterColumn colId="15">
      <filters blank="1">
        <filter val="1 039 329,55"/>
        <filter val="1 045 565,19"/>
        <filter val="1 291 599,39"/>
        <filter val="1 464 151,15"/>
        <filter val="1 479 163,45"/>
        <filter val="1 499 335,84"/>
        <filter val="1 558 733,20"/>
        <filter val="1 573 487,44"/>
        <filter val="1 853 700,00"/>
        <filter val="107 610 794,85"/>
        <filter val="2 000 000,00"/>
        <filter val="2 477 223,42"/>
        <filter val="2 516 862,56"/>
        <filter val="3 606 888,83"/>
        <filter val="34 437 265,41"/>
        <filter val="43 281 644,80"/>
        <filter val="468 313,84"/>
        <filter val="640 000,00"/>
        <filter val="836 107,32"/>
        <filter val="839 970,00"/>
        <filter val="855 524,03"/>
        <filter val="890 545,24"/>
        <filter val="962 528,08"/>
        <filter val="992 856,11"/>
      </filters>
    </filterColumn>
    <filterColumn colId="16">
      <filters>
        <filter val="0,00"/>
      </filters>
    </filterColumn>
  </autoFilter>
  <mergeCells count="23">
    <mergeCell ref="A181:AK181"/>
    <mergeCell ref="A2:AK7"/>
    <mergeCell ref="I8:I16"/>
    <mergeCell ref="M8:Q15"/>
    <mergeCell ref="B8:B16"/>
    <mergeCell ref="D8:D16"/>
    <mergeCell ref="E8:E16"/>
    <mergeCell ref="F8:F16"/>
    <mergeCell ref="G8:G16"/>
    <mergeCell ref="H8:H16"/>
    <mergeCell ref="C8:C16"/>
    <mergeCell ref="R8:R16"/>
    <mergeCell ref="S8:W15"/>
    <mergeCell ref="X8:X16"/>
    <mergeCell ref="Y8:AC15"/>
    <mergeCell ref="AK8:AK16"/>
    <mergeCell ref="A8:A16"/>
    <mergeCell ref="AJ8:AJ16"/>
    <mergeCell ref="L8:L16"/>
    <mergeCell ref="K8:K16"/>
    <mergeCell ref="J8:J16"/>
    <mergeCell ref="AD8:AD16"/>
    <mergeCell ref="AE8:AI15"/>
  </mergeCells>
  <pageMargins left="0.23622047244094491" right="0.23622047244094491" top="0.74803149606299213" bottom="0.74803149606299213" header="0.31496062992125984" footer="0.31496062992125984"/>
  <pageSetup paperSize="8" scale="37" firstPageNumber="18" fitToHeight="0" orientation="landscape" useFirstPageNumber="1" verticalDpi="180"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K64"/>
  <sheetViews>
    <sheetView topLeftCell="G4" zoomScale="80" zoomScaleNormal="80" workbookViewId="0">
      <selection activeCell="P40" sqref="P40"/>
    </sheetView>
  </sheetViews>
  <sheetFormatPr defaultColWidth="9.140625" defaultRowHeight="15" x14ac:dyDescent="0.25"/>
  <cols>
    <col min="1" max="1" width="12.7109375" style="39" customWidth="1"/>
    <col min="2" max="2" width="25.140625" style="39" customWidth="1"/>
    <col min="3" max="3" width="12.7109375" style="39" customWidth="1"/>
    <col min="4" max="4" width="16.28515625" style="39" customWidth="1"/>
    <col min="5" max="6" width="20.140625" style="39" customWidth="1"/>
    <col min="7" max="7" width="15.28515625" style="39" customWidth="1"/>
    <col min="8" max="11" width="12.7109375" style="39" customWidth="1"/>
    <col min="12" max="12" width="17.42578125" style="39" customWidth="1"/>
    <col min="13" max="16" width="13.7109375" style="39" customWidth="1"/>
    <col min="17" max="17" width="15.5703125" style="39" customWidth="1"/>
    <col min="18" max="18" width="20.42578125" style="39" customWidth="1"/>
    <col min="19" max="22" width="13.7109375" style="39" customWidth="1"/>
    <col min="23" max="23" width="14.28515625" style="39" customWidth="1"/>
    <col min="24" max="35" width="13.7109375" style="39" customWidth="1"/>
    <col min="36" max="36" width="15.7109375" style="39" customWidth="1"/>
    <col min="37" max="37" width="15.42578125" style="39" customWidth="1"/>
    <col min="38" max="16384" width="9.140625" style="39"/>
  </cols>
  <sheetData>
    <row r="1" spans="1:37" ht="15.75" x14ac:dyDescent="0.25">
      <c r="AK1" s="48" t="s">
        <v>349</v>
      </c>
    </row>
    <row r="2" spans="1:37" ht="15" customHeight="1" x14ac:dyDescent="0.25">
      <c r="A2" s="96" t="s">
        <v>380</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37" ht="15" customHeight="1" x14ac:dyDescent="0.25">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row>
    <row r="4" spans="1:37" ht="15" customHeight="1" x14ac:dyDescent="0.25">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row>
    <row r="5" spans="1:37" ht="15" customHeight="1" x14ac:dyDescent="0.2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row>
    <row r="6" spans="1:37" ht="15" customHeight="1" x14ac:dyDescent="0.25">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row>
    <row r="7" spans="1:37" ht="15.75" customHeight="1" x14ac:dyDescent="0.25">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row>
    <row r="8" spans="1:37" ht="107.25" customHeight="1" x14ac:dyDescent="0.25">
      <c r="A8" s="81" t="s">
        <v>105</v>
      </c>
      <c r="B8" s="81" t="s">
        <v>0</v>
      </c>
      <c r="C8" s="81" t="s">
        <v>107</v>
      </c>
      <c r="D8" s="81" t="s">
        <v>2</v>
      </c>
      <c r="E8" s="81" t="s">
        <v>108</v>
      </c>
      <c r="F8" s="81" t="s">
        <v>569</v>
      </c>
      <c r="G8" s="81" t="s">
        <v>12</v>
      </c>
      <c r="H8" s="81" t="s">
        <v>109</v>
      </c>
      <c r="I8" s="81" t="s">
        <v>13</v>
      </c>
      <c r="J8" s="81" t="s">
        <v>14</v>
      </c>
      <c r="K8" s="81" t="s">
        <v>271</v>
      </c>
      <c r="L8" s="81" t="s">
        <v>357</v>
      </c>
      <c r="M8" s="81" t="s">
        <v>267</v>
      </c>
      <c r="N8" s="81"/>
      <c r="O8" s="81"/>
      <c r="P8" s="81"/>
      <c r="Q8" s="81"/>
      <c r="R8" s="81" t="s">
        <v>596</v>
      </c>
      <c r="S8" s="81" t="s">
        <v>583</v>
      </c>
      <c r="T8" s="81"/>
      <c r="U8" s="81"/>
      <c r="V8" s="81"/>
      <c r="W8" s="81"/>
      <c r="X8" s="81" t="s">
        <v>368</v>
      </c>
      <c r="Y8" s="81" t="s">
        <v>584</v>
      </c>
      <c r="Z8" s="81"/>
      <c r="AA8" s="81"/>
      <c r="AB8" s="81"/>
      <c r="AC8" s="81"/>
      <c r="AD8" s="82" t="s">
        <v>592</v>
      </c>
      <c r="AE8" s="98" t="s">
        <v>589</v>
      </c>
      <c r="AF8" s="99"/>
      <c r="AG8" s="99"/>
      <c r="AH8" s="99"/>
      <c r="AI8" s="100"/>
      <c r="AJ8" s="82" t="s">
        <v>568</v>
      </c>
      <c r="AK8" s="81" t="s">
        <v>273</v>
      </c>
    </row>
    <row r="9" spans="1:37" ht="26.25" customHeight="1" x14ac:dyDescent="0.25">
      <c r="A9" s="81"/>
      <c r="B9" s="81"/>
      <c r="C9" s="81"/>
      <c r="D9" s="81"/>
      <c r="E9" s="81"/>
      <c r="F9" s="81"/>
      <c r="G9" s="81"/>
      <c r="H9" s="81"/>
      <c r="I9" s="81"/>
      <c r="J9" s="81"/>
      <c r="K9" s="81"/>
      <c r="L9" s="81"/>
      <c r="M9" s="53">
        <v>2021</v>
      </c>
      <c r="N9" s="53">
        <v>2022</v>
      </c>
      <c r="O9" s="53">
        <v>2023</v>
      </c>
      <c r="P9" s="53">
        <v>2024</v>
      </c>
      <c r="Q9" s="53">
        <v>2025</v>
      </c>
      <c r="R9" s="81"/>
      <c r="S9" s="53">
        <v>2021</v>
      </c>
      <c r="T9" s="53">
        <v>2022</v>
      </c>
      <c r="U9" s="53">
        <v>2023</v>
      </c>
      <c r="V9" s="53">
        <v>2024</v>
      </c>
      <c r="W9" s="53">
        <v>2025</v>
      </c>
      <c r="X9" s="81"/>
      <c r="Y9" s="53">
        <v>2021</v>
      </c>
      <c r="Z9" s="53">
        <v>2022</v>
      </c>
      <c r="AA9" s="53">
        <v>2023</v>
      </c>
      <c r="AB9" s="53">
        <v>2024</v>
      </c>
      <c r="AC9" s="53">
        <v>2025</v>
      </c>
      <c r="AD9" s="80"/>
      <c r="AE9" s="50">
        <v>2021</v>
      </c>
      <c r="AF9" s="50">
        <v>2022</v>
      </c>
      <c r="AG9" s="50">
        <v>2023</v>
      </c>
      <c r="AH9" s="50">
        <v>2024</v>
      </c>
      <c r="AI9" s="50">
        <v>2025</v>
      </c>
      <c r="AJ9" s="80"/>
      <c r="AK9" s="81"/>
    </row>
    <row r="10" spans="1:37" x14ac:dyDescent="0.25">
      <c r="A10" s="49">
        <v>1</v>
      </c>
      <c r="B10" s="49">
        <v>2</v>
      </c>
      <c r="C10" s="49">
        <v>3</v>
      </c>
      <c r="D10" s="49">
        <v>4</v>
      </c>
      <c r="E10" s="49">
        <v>5</v>
      </c>
      <c r="F10" s="49">
        <v>6</v>
      </c>
      <c r="G10" s="49">
        <v>7</v>
      </c>
      <c r="H10" s="49">
        <v>8</v>
      </c>
      <c r="I10" s="49">
        <v>9</v>
      </c>
      <c r="J10" s="49">
        <v>10</v>
      </c>
      <c r="K10" s="49">
        <v>11</v>
      </c>
      <c r="L10" s="49">
        <v>12</v>
      </c>
      <c r="M10" s="49">
        <v>13</v>
      </c>
      <c r="N10" s="49">
        <v>14</v>
      </c>
      <c r="O10" s="49">
        <v>15</v>
      </c>
      <c r="P10" s="49">
        <v>16</v>
      </c>
      <c r="Q10" s="49">
        <v>17</v>
      </c>
      <c r="R10" s="49">
        <v>18</v>
      </c>
      <c r="S10" s="49">
        <v>19</v>
      </c>
      <c r="T10" s="49">
        <v>20</v>
      </c>
      <c r="U10" s="49">
        <v>21</v>
      </c>
      <c r="V10" s="49">
        <v>22</v>
      </c>
      <c r="W10" s="49">
        <v>23</v>
      </c>
      <c r="X10" s="49">
        <v>24</v>
      </c>
      <c r="Y10" s="49">
        <v>25</v>
      </c>
      <c r="Z10" s="49">
        <v>26</v>
      </c>
      <c r="AA10" s="49">
        <v>27</v>
      </c>
      <c r="AB10" s="49">
        <v>28</v>
      </c>
      <c r="AC10" s="49">
        <v>29</v>
      </c>
      <c r="AD10" s="49">
        <v>30</v>
      </c>
      <c r="AE10" s="49">
        <v>31</v>
      </c>
      <c r="AF10" s="49">
        <v>32</v>
      </c>
      <c r="AG10" s="49">
        <v>33</v>
      </c>
      <c r="AH10" s="49">
        <v>34</v>
      </c>
      <c r="AI10" s="49">
        <v>35</v>
      </c>
      <c r="AJ10" s="49">
        <v>36</v>
      </c>
      <c r="AK10" s="49">
        <v>37</v>
      </c>
    </row>
    <row r="11" spans="1:37" ht="80.099999999999994" hidden="1" customHeight="1" x14ac:dyDescent="0.25">
      <c r="A11" s="45" t="s">
        <v>377</v>
      </c>
      <c r="B11" s="40" t="s">
        <v>29</v>
      </c>
      <c r="C11" s="45" t="s">
        <v>20</v>
      </c>
      <c r="D11" s="41" t="s">
        <v>114</v>
      </c>
      <c r="E11" s="40" t="s">
        <v>110</v>
      </c>
      <c r="F11" s="42">
        <v>100</v>
      </c>
      <c r="G11" s="42">
        <v>353</v>
      </c>
      <c r="H11" s="45" t="s">
        <v>111</v>
      </c>
      <c r="I11" s="45">
        <v>65</v>
      </c>
      <c r="J11" s="45">
        <v>9</v>
      </c>
      <c r="K11" s="45" t="s">
        <v>272</v>
      </c>
      <c r="L11" s="38">
        <f>SUM(M11:Q11)</f>
        <v>5036000</v>
      </c>
      <c r="M11" s="38">
        <v>5036000</v>
      </c>
      <c r="N11" s="38">
        <v>0</v>
      </c>
      <c r="O11" s="38">
        <v>0</v>
      </c>
      <c r="P11" s="38">
        <v>0</v>
      </c>
      <c r="Q11" s="38">
        <v>0</v>
      </c>
      <c r="R11" s="38">
        <f>SUM(S11:W11)</f>
        <v>4178003.89</v>
      </c>
      <c r="S11" s="38">
        <v>4178003.89</v>
      </c>
      <c r="T11" s="38">
        <v>0</v>
      </c>
      <c r="U11" s="38">
        <v>0</v>
      </c>
      <c r="V11" s="38">
        <v>0</v>
      </c>
      <c r="W11" s="38">
        <v>0</v>
      </c>
      <c r="X11" s="38">
        <f t="shared" ref="X11:X41" si="0">SUM(Y11:AC11)</f>
        <v>857996.10999999987</v>
      </c>
      <c r="Y11" s="38">
        <v>857996.10999999987</v>
      </c>
      <c r="Z11" s="38">
        <v>0</v>
      </c>
      <c r="AA11" s="38">
        <v>0</v>
      </c>
      <c r="AB11" s="38">
        <v>0</v>
      </c>
      <c r="AC11" s="38">
        <v>0</v>
      </c>
      <c r="AD11" s="38">
        <f>SUM(AE11:AI11)</f>
        <v>0</v>
      </c>
      <c r="AE11" s="38">
        <v>0</v>
      </c>
      <c r="AF11" s="38">
        <v>0</v>
      </c>
      <c r="AG11" s="38">
        <v>0</v>
      </c>
      <c r="AH11" s="38">
        <v>0</v>
      </c>
      <c r="AI11" s="38">
        <v>0</v>
      </c>
      <c r="AJ11" s="38">
        <f>R11+X11+AD11</f>
        <v>5036000</v>
      </c>
      <c r="AK11" s="45">
        <v>2021</v>
      </c>
    </row>
    <row r="12" spans="1:37" ht="80.099999999999994" hidden="1" customHeight="1" x14ac:dyDescent="0.25">
      <c r="A12" s="45" t="s">
        <v>378</v>
      </c>
      <c r="B12" s="40" t="s">
        <v>29</v>
      </c>
      <c r="C12" s="45" t="s">
        <v>20</v>
      </c>
      <c r="D12" s="41" t="s">
        <v>115</v>
      </c>
      <c r="E12" s="40" t="s">
        <v>110</v>
      </c>
      <c r="F12" s="42">
        <v>100</v>
      </c>
      <c r="G12" s="42">
        <v>214</v>
      </c>
      <c r="H12" s="45" t="s">
        <v>111</v>
      </c>
      <c r="I12" s="45">
        <v>65</v>
      </c>
      <c r="J12" s="45">
        <v>9</v>
      </c>
      <c r="K12" s="45" t="s">
        <v>272</v>
      </c>
      <c r="L12" s="38">
        <f t="shared" ref="L12:L41" si="1">SUM(M12:Q12)</f>
        <v>5036000</v>
      </c>
      <c r="M12" s="38">
        <v>5036000</v>
      </c>
      <c r="N12" s="38">
        <v>0</v>
      </c>
      <c r="O12" s="38">
        <v>0</v>
      </c>
      <c r="P12" s="38">
        <v>0</v>
      </c>
      <c r="Q12" s="38">
        <v>0</v>
      </c>
      <c r="R12" s="38">
        <f t="shared" ref="R12:R38" si="2">SUM(S12:W12)</f>
        <v>4178003.89</v>
      </c>
      <c r="S12" s="38">
        <v>4178003.89</v>
      </c>
      <c r="T12" s="38">
        <v>0</v>
      </c>
      <c r="U12" s="38">
        <v>0</v>
      </c>
      <c r="V12" s="38">
        <v>0</v>
      </c>
      <c r="W12" s="38">
        <v>0</v>
      </c>
      <c r="X12" s="38">
        <f t="shared" si="0"/>
        <v>857996.10999999987</v>
      </c>
      <c r="Y12" s="38">
        <v>857996.10999999987</v>
      </c>
      <c r="Z12" s="38">
        <v>0</v>
      </c>
      <c r="AA12" s="38">
        <v>0</v>
      </c>
      <c r="AB12" s="38">
        <v>0</v>
      </c>
      <c r="AC12" s="38">
        <v>0</v>
      </c>
      <c r="AD12" s="38">
        <f t="shared" ref="AD12:AD51" si="3">SUM(AE12:AI12)</f>
        <v>0</v>
      </c>
      <c r="AE12" s="38">
        <v>0</v>
      </c>
      <c r="AF12" s="38">
        <v>0</v>
      </c>
      <c r="AG12" s="38">
        <v>0</v>
      </c>
      <c r="AH12" s="38">
        <v>0</v>
      </c>
      <c r="AI12" s="38">
        <v>0</v>
      </c>
      <c r="AJ12" s="38">
        <f t="shared" ref="AJ12:AJ51" si="4">R12+X12+AD12</f>
        <v>5036000</v>
      </c>
      <c r="AK12" s="45">
        <v>2021</v>
      </c>
    </row>
    <row r="13" spans="1:37" ht="80.099999999999994" hidden="1" customHeight="1" x14ac:dyDescent="0.25">
      <c r="A13" s="45" t="s">
        <v>381</v>
      </c>
      <c r="B13" s="40" t="s">
        <v>29</v>
      </c>
      <c r="C13" s="45" t="s">
        <v>20</v>
      </c>
      <c r="D13" s="41" t="s">
        <v>116</v>
      </c>
      <c r="E13" s="40" t="s">
        <v>110</v>
      </c>
      <c r="F13" s="42">
        <v>100</v>
      </c>
      <c r="G13" s="42">
        <v>162</v>
      </c>
      <c r="H13" s="45" t="s">
        <v>111</v>
      </c>
      <c r="I13" s="45">
        <v>65</v>
      </c>
      <c r="J13" s="45">
        <v>9</v>
      </c>
      <c r="K13" s="45" t="s">
        <v>272</v>
      </c>
      <c r="L13" s="38">
        <f t="shared" si="1"/>
        <v>5036000</v>
      </c>
      <c r="M13" s="38">
        <v>5036000</v>
      </c>
      <c r="N13" s="38">
        <v>0</v>
      </c>
      <c r="O13" s="38">
        <v>0</v>
      </c>
      <c r="P13" s="38">
        <v>0</v>
      </c>
      <c r="Q13" s="38">
        <v>0</v>
      </c>
      <c r="R13" s="38">
        <f t="shared" si="2"/>
        <v>4178003.89</v>
      </c>
      <c r="S13" s="38">
        <v>4178003.89</v>
      </c>
      <c r="T13" s="38">
        <v>0</v>
      </c>
      <c r="U13" s="38">
        <v>0</v>
      </c>
      <c r="V13" s="38">
        <v>0</v>
      </c>
      <c r="W13" s="38">
        <v>0</v>
      </c>
      <c r="X13" s="38">
        <f t="shared" si="0"/>
        <v>857996.10999999987</v>
      </c>
      <c r="Y13" s="38">
        <v>857996.10999999987</v>
      </c>
      <c r="Z13" s="38">
        <v>0</v>
      </c>
      <c r="AA13" s="38">
        <v>0</v>
      </c>
      <c r="AB13" s="38">
        <v>0</v>
      </c>
      <c r="AC13" s="38">
        <v>0</v>
      </c>
      <c r="AD13" s="38">
        <f t="shared" si="3"/>
        <v>0</v>
      </c>
      <c r="AE13" s="38">
        <v>0</v>
      </c>
      <c r="AF13" s="38">
        <v>0</v>
      </c>
      <c r="AG13" s="38">
        <v>0</v>
      </c>
      <c r="AH13" s="38">
        <v>0</v>
      </c>
      <c r="AI13" s="38">
        <v>0</v>
      </c>
      <c r="AJ13" s="38">
        <f t="shared" si="4"/>
        <v>5036000</v>
      </c>
      <c r="AK13" s="45">
        <v>2021</v>
      </c>
    </row>
    <row r="14" spans="1:37" ht="80.099999999999994" hidden="1" customHeight="1" x14ac:dyDescent="0.25">
      <c r="A14" s="45" t="s">
        <v>382</v>
      </c>
      <c r="B14" s="40" t="s">
        <v>57</v>
      </c>
      <c r="C14" s="45" t="s">
        <v>137</v>
      </c>
      <c r="D14" s="41" t="s">
        <v>351</v>
      </c>
      <c r="E14" s="40" t="s">
        <v>110</v>
      </c>
      <c r="F14" s="42">
        <v>100</v>
      </c>
      <c r="G14" s="42">
        <v>281</v>
      </c>
      <c r="H14" s="45" t="s">
        <v>111</v>
      </c>
      <c r="I14" s="45">
        <v>65</v>
      </c>
      <c r="J14" s="45">
        <v>9</v>
      </c>
      <c r="K14" s="45" t="s">
        <v>272</v>
      </c>
      <c r="L14" s="38">
        <f t="shared" si="1"/>
        <v>4835000</v>
      </c>
      <c r="M14" s="38">
        <v>0</v>
      </c>
      <c r="N14" s="38">
        <v>4835000</v>
      </c>
      <c r="O14" s="38">
        <v>0</v>
      </c>
      <c r="P14" s="38">
        <v>0</v>
      </c>
      <c r="Q14" s="38">
        <v>0</v>
      </c>
      <c r="R14" s="38">
        <f t="shared" si="2"/>
        <v>3499885.33</v>
      </c>
      <c r="S14" s="38">
        <v>0</v>
      </c>
      <c r="T14" s="38">
        <v>3499885.33</v>
      </c>
      <c r="U14" s="38">
        <v>0</v>
      </c>
      <c r="V14" s="38">
        <v>0</v>
      </c>
      <c r="W14" s="38">
        <v>0</v>
      </c>
      <c r="X14" s="38">
        <f t="shared" si="0"/>
        <v>1335114.67</v>
      </c>
      <c r="Y14" s="38">
        <v>0</v>
      </c>
      <c r="Z14" s="38">
        <v>1335114.67</v>
      </c>
      <c r="AA14" s="38">
        <v>0</v>
      </c>
      <c r="AB14" s="38">
        <v>0</v>
      </c>
      <c r="AC14" s="38">
        <v>0</v>
      </c>
      <c r="AD14" s="38">
        <f t="shared" si="3"/>
        <v>0</v>
      </c>
      <c r="AE14" s="38">
        <v>0</v>
      </c>
      <c r="AF14" s="38">
        <v>0</v>
      </c>
      <c r="AG14" s="38">
        <v>0</v>
      </c>
      <c r="AH14" s="38">
        <v>0</v>
      </c>
      <c r="AI14" s="38">
        <v>0</v>
      </c>
      <c r="AJ14" s="38">
        <f t="shared" si="4"/>
        <v>4835000</v>
      </c>
      <c r="AK14" s="45">
        <v>2022</v>
      </c>
    </row>
    <row r="15" spans="1:37" ht="80.099999999999994" hidden="1" customHeight="1" x14ac:dyDescent="0.25">
      <c r="A15" s="45" t="s">
        <v>383</v>
      </c>
      <c r="B15" s="40" t="s">
        <v>68</v>
      </c>
      <c r="C15" s="45" t="s">
        <v>137</v>
      </c>
      <c r="D15" s="41" t="s">
        <v>609</v>
      </c>
      <c r="E15" s="40" t="s">
        <v>110</v>
      </c>
      <c r="F15" s="42">
        <v>100</v>
      </c>
      <c r="G15" s="42">
        <v>613</v>
      </c>
      <c r="H15" s="45" t="s">
        <v>111</v>
      </c>
      <c r="I15" s="45">
        <v>65</v>
      </c>
      <c r="J15" s="45">
        <v>9</v>
      </c>
      <c r="K15" s="45" t="s">
        <v>272</v>
      </c>
      <c r="L15" s="38">
        <f t="shared" si="1"/>
        <v>4835000</v>
      </c>
      <c r="M15" s="38">
        <v>0</v>
      </c>
      <c r="N15" s="38">
        <v>4835000</v>
      </c>
      <c r="O15" s="38">
        <v>0</v>
      </c>
      <c r="P15" s="38">
        <v>0</v>
      </c>
      <c r="Q15" s="38">
        <v>0</v>
      </c>
      <c r="R15" s="38">
        <f t="shared" si="2"/>
        <v>3499885.33</v>
      </c>
      <c r="S15" s="38">
        <v>0</v>
      </c>
      <c r="T15" s="38">
        <v>3499885.33</v>
      </c>
      <c r="U15" s="38">
        <v>0</v>
      </c>
      <c r="V15" s="38">
        <v>0</v>
      </c>
      <c r="W15" s="38">
        <v>0</v>
      </c>
      <c r="X15" s="38">
        <f t="shared" si="0"/>
        <v>1335114.67</v>
      </c>
      <c r="Y15" s="38">
        <v>0</v>
      </c>
      <c r="Z15" s="38">
        <v>1335114.67</v>
      </c>
      <c r="AA15" s="38">
        <v>0</v>
      </c>
      <c r="AB15" s="38">
        <v>0</v>
      </c>
      <c r="AC15" s="38">
        <v>0</v>
      </c>
      <c r="AD15" s="38">
        <f t="shared" si="3"/>
        <v>0</v>
      </c>
      <c r="AE15" s="38">
        <v>0</v>
      </c>
      <c r="AF15" s="38">
        <v>0</v>
      </c>
      <c r="AG15" s="38">
        <v>0</v>
      </c>
      <c r="AH15" s="38">
        <v>0</v>
      </c>
      <c r="AI15" s="38">
        <v>0</v>
      </c>
      <c r="AJ15" s="38">
        <f t="shared" si="4"/>
        <v>4835000</v>
      </c>
      <c r="AK15" s="45">
        <v>2022</v>
      </c>
    </row>
    <row r="16" spans="1:37" ht="80.099999999999994" hidden="1" customHeight="1" x14ac:dyDescent="0.25">
      <c r="A16" s="45" t="s">
        <v>384</v>
      </c>
      <c r="B16" s="40" t="s">
        <v>68</v>
      </c>
      <c r="C16" s="45" t="s">
        <v>20</v>
      </c>
      <c r="D16" s="41" t="s">
        <v>117</v>
      </c>
      <c r="E16" s="40" t="s">
        <v>110</v>
      </c>
      <c r="F16" s="42">
        <v>100</v>
      </c>
      <c r="G16" s="42">
        <v>531</v>
      </c>
      <c r="H16" s="45" t="s">
        <v>111</v>
      </c>
      <c r="I16" s="45">
        <v>65</v>
      </c>
      <c r="J16" s="45">
        <v>9</v>
      </c>
      <c r="K16" s="45" t="s">
        <v>272</v>
      </c>
      <c r="L16" s="38">
        <f t="shared" si="1"/>
        <v>5036000</v>
      </c>
      <c r="M16" s="38">
        <v>5036000</v>
      </c>
      <c r="N16" s="38">
        <v>0</v>
      </c>
      <c r="O16" s="38">
        <v>0</v>
      </c>
      <c r="P16" s="38">
        <v>0</v>
      </c>
      <c r="Q16" s="38">
        <v>0</v>
      </c>
      <c r="R16" s="38">
        <f t="shared" si="2"/>
        <v>4178003.89</v>
      </c>
      <c r="S16" s="38">
        <v>4178003.89</v>
      </c>
      <c r="T16" s="38">
        <v>0</v>
      </c>
      <c r="U16" s="38">
        <v>0</v>
      </c>
      <c r="V16" s="38">
        <v>0</v>
      </c>
      <c r="W16" s="38">
        <v>0</v>
      </c>
      <c r="X16" s="38">
        <f t="shared" si="0"/>
        <v>857996.10999999987</v>
      </c>
      <c r="Y16" s="38">
        <v>857996.10999999987</v>
      </c>
      <c r="Z16" s="38">
        <v>0</v>
      </c>
      <c r="AA16" s="38">
        <v>0</v>
      </c>
      <c r="AB16" s="38">
        <v>0</v>
      </c>
      <c r="AC16" s="38">
        <v>0</v>
      </c>
      <c r="AD16" s="38">
        <f t="shared" si="3"/>
        <v>0</v>
      </c>
      <c r="AE16" s="38">
        <v>0</v>
      </c>
      <c r="AF16" s="38">
        <v>0</v>
      </c>
      <c r="AG16" s="38">
        <v>0</v>
      </c>
      <c r="AH16" s="38">
        <v>0</v>
      </c>
      <c r="AI16" s="38">
        <v>0</v>
      </c>
      <c r="AJ16" s="38">
        <f t="shared" si="4"/>
        <v>5036000</v>
      </c>
      <c r="AK16" s="45">
        <v>2021</v>
      </c>
    </row>
    <row r="17" spans="1:37" ht="80.099999999999994" hidden="1" customHeight="1" x14ac:dyDescent="0.25">
      <c r="A17" s="45" t="s">
        <v>385</v>
      </c>
      <c r="B17" s="40" t="s">
        <v>112</v>
      </c>
      <c r="C17" s="45" t="s">
        <v>137</v>
      </c>
      <c r="D17" s="41" t="s">
        <v>118</v>
      </c>
      <c r="E17" s="40" t="s">
        <v>110</v>
      </c>
      <c r="F17" s="42">
        <v>100</v>
      </c>
      <c r="G17" s="42">
        <v>198</v>
      </c>
      <c r="H17" s="45" t="s">
        <v>111</v>
      </c>
      <c r="I17" s="45">
        <v>65</v>
      </c>
      <c r="J17" s="45">
        <v>9</v>
      </c>
      <c r="K17" s="45" t="s">
        <v>272</v>
      </c>
      <c r="L17" s="38">
        <f>SUM(M17:Q17)</f>
        <v>3750000</v>
      </c>
      <c r="M17" s="38">
        <v>0</v>
      </c>
      <c r="N17" s="38">
        <v>0</v>
      </c>
      <c r="O17" s="38">
        <v>3750000</v>
      </c>
      <c r="P17" s="38">
        <v>0</v>
      </c>
      <c r="Q17" s="38">
        <v>0</v>
      </c>
      <c r="R17" s="38">
        <f t="shared" si="2"/>
        <v>2278401.7999999998</v>
      </c>
      <c r="S17" s="38">
        <v>0</v>
      </c>
      <c r="T17" s="38">
        <v>0</v>
      </c>
      <c r="U17" s="38">
        <v>2278401.7999999998</v>
      </c>
      <c r="V17" s="38">
        <v>0</v>
      </c>
      <c r="W17" s="38">
        <v>0</v>
      </c>
      <c r="X17" s="38">
        <f t="shared" si="0"/>
        <v>1471598.2000000002</v>
      </c>
      <c r="Y17" s="38">
        <v>0</v>
      </c>
      <c r="Z17" s="38">
        <v>0</v>
      </c>
      <c r="AA17" s="38">
        <v>1471598.2000000002</v>
      </c>
      <c r="AB17" s="38">
        <v>0</v>
      </c>
      <c r="AC17" s="38">
        <v>0</v>
      </c>
      <c r="AD17" s="38">
        <f t="shared" si="3"/>
        <v>0</v>
      </c>
      <c r="AE17" s="38">
        <v>0</v>
      </c>
      <c r="AF17" s="38">
        <v>0</v>
      </c>
      <c r="AG17" s="38">
        <v>0</v>
      </c>
      <c r="AH17" s="38">
        <v>0</v>
      </c>
      <c r="AI17" s="38">
        <v>0</v>
      </c>
      <c r="AJ17" s="38">
        <f t="shared" si="4"/>
        <v>3750000</v>
      </c>
      <c r="AK17" s="45">
        <v>2023</v>
      </c>
    </row>
    <row r="18" spans="1:37" ht="80.099999999999994" hidden="1" customHeight="1" x14ac:dyDescent="0.25">
      <c r="A18" s="45" t="s">
        <v>386</v>
      </c>
      <c r="B18" s="40" t="s">
        <v>113</v>
      </c>
      <c r="C18" s="45" t="s">
        <v>137</v>
      </c>
      <c r="D18" s="41" t="s">
        <v>119</v>
      </c>
      <c r="E18" s="40" t="s">
        <v>110</v>
      </c>
      <c r="F18" s="42">
        <v>100</v>
      </c>
      <c r="G18" s="42">
        <v>387</v>
      </c>
      <c r="H18" s="45" t="s">
        <v>111</v>
      </c>
      <c r="I18" s="45">
        <v>65</v>
      </c>
      <c r="J18" s="45">
        <v>9</v>
      </c>
      <c r="K18" s="45" t="s">
        <v>272</v>
      </c>
      <c r="L18" s="38">
        <f t="shared" si="1"/>
        <v>4835000</v>
      </c>
      <c r="M18" s="38">
        <v>0</v>
      </c>
      <c r="N18" s="38">
        <v>4835000</v>
      </c>
      <c r="O18" s="38">
        <v>0</v>
      </c>
      <c r="P18" s="38">
        <v>0</v>
      </c>
      <c r="Q18" s="38">
        <v>0</v>
      </c>
      <c r="R18" s="38">
        <f t="shared" si="2"/>
        <v>3499885.33</v>
      </c>
      <c r="S18" s="38">
        <v>0</v>
      </c>
      <c r="T18" s="38">
        <v>3499885.33</v>
      </c>
      <c r="U18" s="38">
        <v>0</v>
      </c>
      <c r="V18" s="38">
        <v>0</v>
      </c>
      <c r="W18" s="38">
        <v>0</v>
      </c>
      <c r="X18" s="38">
        <f t="shared" si="0"/>
        <v>1335114.67</v>
      </c>
      <c r="Y18" s="38">
        <v>0</v>
      </c>
      <c r="Z18" s="38">
        <v>1335114.67</v>
      </c>
      <c r="AA18" s="38">
        <v>0</v>
      </c>
      <c r="AB18" s="38">
        <v>0</v>
      </c>
      <c r="AC18" s="38">
        <v>0</v>
      </c>
      <c r="AD18" s="38">
        <f t="shared" si="3"/>
        <v>0</v>
      </c>
      <c r="AE18" s="38">
        <v>0</v>
      </c>
      <c r="AF18" s="38">
        <v>0</v>
      </c>
      <c r="AG18" s="38">
        <v>0</v>
      </c>
      <c r="AH18" s="38">
        <v>0</v>
      </c>
      <c r="AI18" s="38">
        <v>0</v>
      </c>
      <c r="AJ18" s="38">
        <f t="shared" si="4"/>
        <v>4835000</v>
      </c>
      <c r="AK18" s="45">
        <v>2022</v>
      </c>
    </row>
    <row r="19" spans="1:37" ht="80.099999999999994" hidden="1" customHeight="1" x14ac:dyDescent="0.25">
      <c r="A19" s="45" t="s">
        <v>387</v>
      </c>
      <c r="B19" s="40" t="s">
        <v>113</v>
      </c>
      <c r="C19" s="45" t="s">
        <v>20</v>
      </c>
      <c r="D19" s="41" t="s">
        <v>120</v>
      </c>
      <c r="E19" s="40" t="s">
        <v>110</v>
      </c>
      <c r="F19" s="42">
        <v>100</v>
      </c>
      <c r="G19" s="42">
        <v>198</v>
      </c>
      <c r="H19" s="45" t="s">
        <v>111</v>
      </c>
      <c r="I19" s="45">
        <v>65</v>
      </c>
      <c r="J19" s="45">
        <v>9</v>
      </c>
      <c r="K19" s="45" t="s">
        <v>272</v>
      </c>
      <c r="L19" s="38">
        <f t="shared" si="1"/>
        <v>5036000</v>
      </c>
      <c r="M19" s="38">
        <v>5036000</v>
      </c>
      <c r="N19" s="38">
        <v>0</v>
      </c>
      <c r="O19" s="38">
        <v>0</v>
      </c>
      <c r="P19" s="38">
        <v>0</v>
      </c>
      <c r="Q19" s="38">
        <v>0</v>
      </c>
      <c r="R19" s="38">
        <f t="shared" si="2"/>
        <v>4178003.89</v>
      </c>
      <c r="S19" s="38">
        <v>4178003.89</v>
      </c>
      <c r="T19" s="38">
        <v>0</v>
      </c>
      <c r="U19" s="38">
        <v>0</v>
      </c>
      <c r="V19" s="38">
        <v>0</v>
      </c>
      <c r="W19" s="38">
        <v>0</v>
      </c>
      <c r="X19" s="38">
        <f t="shared" si="0"/>
        <v>857996.10999999987</v>
      </c>
      <c r="Y19" s="38">
        <v>857996.10999999987</v>
      </c>
      <c r="Z19" s="38">
        <v>0</v>
      </c>
      <c r="AA19" s="38">
        <v>0</v>
      </c>
      <c r="AB19" s="38">
        <v>0</v>
      </c>
      <c r="AC19" s="38">
        <v>0</v>
      </c>
      <c r="AD19" s="38">
        <f t="shared" si="3"/>
        <v>0</v>
      </c>
      <c r="AE19" s="38">
        <v>0</v>
      </c>
      <c r="AF19" s="38">
        <v>0</v>
      </c>
      <c r="AG19" s="38">
        <v>0</v>
      </c>
      <c r="AH19" s="38">
        <v>0</v>
      </c>
      <c r="AI19" s="38">
        <v>0</v>
      </c>
      <c r="AJ19" s="38">
        <f t="shared" si="4"/>
        <v>5036000</v>
      </c>
      <c r="AK19" s="45">
        <v>2021</v>
      </c>
    </row>
    <row r="20" spans="1:37" ht="80.099999999999994" hidden="1" customHeight="1" x14ac:dyDescent="0.25">
      <c r="A20" s="45" t="s">
        <v>388</v>
      </c>
      <c r="B20" s="40" t="s">
        <v>87</v>
      </c>
      <c r="C20" s="45" t="s">
        <v>137</v>
      </c>
      <c r="D20" s="41" t="s">
        <v>121</v>
      </c>
      <c r="E20" s="40" t="s">
        <v>110</v>
      </c>
      <c r="F20" s="42">
        <v>100</v>
      </c>
      <c r="G20" s="42">
        <v>148</v>
      </c>
      <c r="H20" s="45" t="s">
        <v>111</v>
      </c>
      <c r="I20" s="45">
        <v>65</v>
      </c>
      <c r="J20" s="45">
        <v>9</v>
      </c>
      <c r="K20" s="45" t="s">
        <v>272</v>
      </c>
      <c r="L20" s="38">
        <f t="shared" si="1"/>
        <v>4835000</v>
      </c>
      <c r="M20" s="38">
        <v>0</v>
      </c>
      <c r="N20" s="38">
        <v>4835000</v>
      </c>
      <c r="O20" s="38">
        <v>0</v>
      </c>
      <c r="P20" s="38">
        <v>0</v>
      </c>
      <c r="Q20" s="38">
        <v>0</v>
      </c>
      <c r="R20" s="38">
        <f t="shared" si="2"/>
        <v>3499885.33</v>
      </c>
      <c r="S20" s="38">
        <v>0</v>
      </c>
      <c r="T20" s="38">
        <v>3499885.33</v>
      </c>
      <c r="U20" s="38">
        <v>0</v>
      </c>
      <c r="V20" s="38">
        <v>0</v>
      </c>
      <c r="W20" s="38">
        <v>0</v>
      </c>
      <c r="X20" s="38">
        <f t="shared" si="0"/>
        <v>1335114.67</v>
      </c>
      <c r="Y20" s="38">
        <v>0</v>
      </c>
      <c r="Z20" s="38">
        <v>1335114.67</v>
      </c>
      <c r="AA20" s="38">
        <v>0</v>
      </c>
      <c r="AB20" s="38">
        <v>0</v>
      </c>
      <c r="AC20" s="38">
        <v>0</v>
      </c>
      <c r="AD20" s="38">
        <f t="shared" si="3"/>
        <v>0</v>
      </c>
      <c r="AE20" s="38">
        <v>0</v>
      </c>
      <c r="AF20" s="38">
        <v>0</v>
      </c>
      <c r="AG20" s="38">
        <v>0</v>
      </c>
      <c r="AH20" s="38">
        <v>0</v>
      </c>
      <c r="AI20" s="38">
        <v>0</v>
      </c>
      <c r="AJ20" s="38">
        <f t="shared" si="4"/>
        <v>4835000</v>
      </c>
      <c r="AK20" s="45">
        <v>2022</v>
      </c>
    </row>
    <row r="21" spans="1:37" ht="80.099999999999994" hidden="1" customHeight="1" x14ac:dyDescent="0.25">
      <c r="A21" s="45" t="s">
        <v>389</v>
      </c>
      <c r="B21" s="40" t="s">
        <v>52</v>
      </c>
      <c r="C21" s="45" t="s">
        <v>137</v>
      </c>
      <c r="D21" s="41" t="s">
        <v>128</v>
      </c>
      <c r="E21" s="40" t="s">
        <v>110</v>
      </c>
      <c r="F21" s="42">
        <v>100</v>
      </c>
      <c r="G21" s="42">
        <v>208</v>
      </c>
      <c r="H21" s="45" t="s">
        <v>111</v>
      </c>
      <c r="I21" s="45">
        <v>47</v>
      </c>
      <c r="J21" s="45">
        <v>10</v>
      </c>
      <c r="K21" s="45" t="s">
        <v>272</v>
      </c>
      <c r="L21" s="38">
        <f t="shared" si="1"/>
        <v>4835000</v>
      </c>
      <c r="M21" s="38">
        <v>0</v>
      </c>
      <c r="N21" s="38">
        <v>4835000</v>
      </c>
      <c r="O21" s="38">
        <v>0</v>
      </c>
      <c r="P21" s="38">
        <v>0</v>
      </c>
      <c r="Q21" s="38">
        <v>0</v>
      </c>
      <c r="R21" s="38">
        <f t="shared" si="2"/>
        <v>3499885.33</v>
      </c>
      <c r="S21" s="38">
        <v>0</v>
      </c>
      <c r="T21" s="38">
        <v>3499885.33</v>
      </c>
      <c r="U21" s="38">
        <v>0</v>
      </c>
      <c r="V21" s="38">
        <v>0</v>
      </c>
      <c r="W21" s="38">
        <v>0</v>
      </c>
      <c r="X21" s="38">
        <f t="shared" si="0"/>
        <v>1335114.67</v>
      </c>
      <c r="Y21" s="38">
        <v>0</v>
      </c>
      <c r="Z21" s="38">
        <v>1335114.67</v>
      </c>
      <c r="AA21" s="38">
        <v>0</v>
      </c>
      <c r="AB21" s="38">
        <v>0</v>
      </c>
      <c r="AC21" s="38">
        <v>0</v>
      </c>
      <c r="AD21" s="38">
        <f t="shared" si="3"/>
        <v>0</v>
      </c>
      <c r="AE21" s="38">
        <v>0</v>
      </c>
      <c r="AF21" s="38">
        <v>0</v>
      </c>
      <c r="AG21" s="38">
        <v>0</v>
      </c>
      <c r="AH21" s="38">
        <v>0</v>
      </c>
      <c r="AI21" s="38">
        <v>0</v>
      </c>
      <c r="AJ21" s="38">
        <f t="shared" si="4"/>
        <v>4835000</v>
      </c>
      <c r="AK21" s="45">
        <v>2022</v>
      </c>
    </row>
    <row r="22" spans="1:37" ht="80.099999999999994" hidden="1" customHeight="1" x14ac:dyDescent="0.25">
      <c r="A22" s="45" t="s">
        <v>390</v>
      </c>
      <c r="B22" s="40" t="s">
        <v>72</v>
      </c>
      <c r="C22" s="45" t="s">
        <v>137</v>
      </c>
      <c r="D22" s="41" t="s">
        <v>139</v>
      </c>
      <c r="E22" s="40" t="s">
        <v>110</v>
      </c>
      <c r="F22" s="42">
        <v>100</v>
      </c>
      <c r="G22" s="42">
        <v>271</v>
      </c>
      <c r="H22" s="45" t="s">
        <v>111</v>
      </c>
      <c r="I22" s="45">
        <v>65</v>
      </c>
      <c r="J22" s="45">
        <v>9</v>
      </c>
      <c r="K22" s="45" t="s">
        <v>272</v>
      </c>
      <c r="L22" s="38">
        <f t="shared" si="1"/>
        <v>4835000</v>
      </c>
      <c r="M22" s="38">
        <v>0</v>
      </c>
      <c r="N22" s="38">
        <v>4835000</v>
      </c>
      <c r="O22" s="38">
        <v>0</v>
      </c>
      <c r="P22" s="38">
        <v>0</v>
      </c>
      <c r="Q22" s="38">
        <v>0</v>
      </c>
      <c r="R22" s="38">
        <f t="shared" si="2"/>
        <v>3499885.33</v>
      </c>
      <c r="S22" s="38">
        <v>0</v>
      </c>
      <c r="T22" s="38">
        <v>3499885.33</v>
      </c>
      <c r="U22" s="38">
        <v>0</v>
      </c>
      <c r="V22" s="38">
        <v>0</v>
      </c>
      <c r="W22" s="38">
        <v>0</v>
      </c>
      <c r="X22" s="38">
        <f t="shared" si="0"/>
        <v>1335114.67</v>
      </c>
      <c r="Y22" s="38">
        <v>0</v>
      </c>
      <c r="Z22" s="38">
        <v>1335114.67</v>
      </c>
      <c r="AA22" s="38">
        <v>0</v>
      </c>
      <c r="AB22" s="38">
        <v>0</v>
      </c>
      <c r="AC22" s="38">
        <v>0</v>
      </c>
      <c r="AD22" s="38">
        <f t="shared" si="3"/>
        <v>0</v>
      </c>
      <c r="AE22" s="38">
        <v>0</v>
      </c>
      <c r="AF22" s="38">
        <v>0</v>
      </c>
      <c r="AG22" s="38">
        <v>0</v>
      </c>
      <c r="AH22" s="38">
        <v>0</v>
      </c>
      <c r="AI22" s="38">
        <v>0</v>
      </c>
      <c r="AJ22" s="38">
        <f t="shared" si="4"/>
        <v>4835000</v>
      </c>
      <c r="AK22" s="45">
        <v>2022</v>
      </c>
    </row>
    <row r="23" spans="1:37" ht="80.099999999999994" hidden="1" customHeight="1" x14ac:dyDescent="0.25">
      <c r="A23" s="45" t="s">
        <v>391</v>
      </c>
      <c r="B23" s="40" t="s">
        <v>91</v>
      </c>
      <c r="C23" s="45" t="s">
        <v>137</v>
      </c>
      <c r="D23" s="41" t="s">
        <v>122</v>
      </c>
      <c r="E23" s="40" t="s">
        <v>110</v>
      </c>
      <c r="F23" s="42">
        <v>100</v>
      </c>
      <c r="G23" s="42">
        <v>550</v>
      </c>
      <c r="H23" s="45" t="s">
        <v>111</v>
      </c>
      <c r="I23" s="45">
        <v>54.4</v>
      </c>
      <c r="J23" s="45">
        <v>20</v>
      </c>
      <c r="K23" s="45" t="s">
        <v>272</v>
      </c>
      <c r="L23" s="38">
        <f t="shared" si="1"/>
        <v>5000000</v>
      </c>
      <c r="M23" s="38">
        <v>0</v>
      </c>
      <c r="N23" s="38">
        <v>0</v>
      </c>
      <c r="O23" s="38">
        <v>0</v>
      </c>
      <c r="P23" s="38">
        <v>0</v>
      </c>
      <c r="Q23" s="38">
        <v>5000000</v>
      </c>
      <c r="R23" s="38">
        <f t="shared" si="2"/>
        <v>3531280</v>
      </c>
      <c r="S23" s="38">
        <v>0</v>
      </c>
      <c r="T23" s="38">
        <v>0</v>
      </c>
      <c r="U23" s="38">
        <v>0</v>
      </c>
      <c r="V23" s="38">
        <v>0</v>
      </c>
      <c r="W23" s="38">
        <v>3531280</v>
      </c>
      <c r="X23" s="38">
        <f t="shared" si="0"/>
        <v>1468720</v>
      </c>
      <c r="Y23" s="38">
        <v>0</v>
      </c>
      <c r="Z23" s="38">
        <v>0</v>
      </c>
      <c r="AA23" s="38">
        <v>0</v>
      </c>
      <c r="AB23" s="38">
        <v>0</v>
      </c>
      <c r="AC23" s="38">
        <f>Q23-W23</f>
        <v>1468720</v>
      </c>
      <c r="AD23" s="38">
        <f t="shared" si="3"/>
        <v>0</v>
      </c>
      <c r="AE23" s="38">
        <v>0</v>
      </c>
      <c r="AF23" s="38">
        <v>0</v>
      </c>
      <c r="AG23" s="38">
        <v>0</v>
      </c>
      <c r="AH23" s="38">
        <v>0</v>
      </c>
      <c r="AI23" s="38">
        <v>0</v>
      </c>
      <c r="AJ23" s="38">
        <f t="shared" si="4"/>
        <v>5000000</v>
      </c>
      <c r="AK23" s="45">
        <v>2025</v>
      </c>
    </row>
    <row r="24" spans="1:37" ht="80.099999999999994" hidden="1" customHeight="1" x14ac:dyDescent="0.25">
      <c r="A24" s="45" t="s">
        <v>392</v>
      </c>
      <c r="B24" s="40" t="s">
        <v>91</v>
      </c>
      <c r="C24" s="45" t="s">
        <v>137</v>
      </c>
      <c r="D24" s="41" t="s">
        <v>123</v>
      </c>
      <c r="E24" s="40" t="s">
        <v>110</v>
      </c>
      <c r="F24" s="42">
        <v>100</v>
      </c>
      <c r="G24" s="42">
        <v>440</v>
      </c>
      <c r="H24" s="45" t="s">
        <v>111</v>
      </c>
      <c r="I24" s="45">
        <v>130</v>
      </c>
      <c r="J24" s="45">
        <v>20</v>
      </c>
      <c r="K24" s="45" t="s">
        <v>272</v>
      </c>
      <c r="L24" s="38">
        <f t="shared" si="1"/>
        <v>5000000</v>
      </c>
      <c r="M24" s="38">
        <v>0</v>
      </c>
      <c r="N24" s="38">
        <v>0</v>
      </c>
      <c r="O24" s="38">
        <v>0</v>
      </c>
      <c r="P24" s="38">
        <v>0</v>
      </c>
      <c r="Q24" s="38">
        <v>5000000</v>
      </c>
      <c r="R24" s="38">
        <f t="shared" si="2"/>
        <v>3531280</v>
      </c>
      <c r="S24" s="38">
        <v>0</v>
      </c>
      <c r="T24" s="38">
        <v>0</v>
      </c>
      <c r="U24" s="38">
        <v>0</v>
      </c>
      <c r="V24" s="38">
        <v>0</v>
      </c>
      <c r="W24" s="38">
        <v>3531280</v>
      </c>
      <c r="X24" s="38">
        <f t="shared" si="0"/>
        <v>1468720</v>
      </c>
      <c r="Y24" s="38">
        <v>0</v>
      </c>
      <c r="Z24" s="38">
        <v>0</v>
      </c>
      <c r="AA24" s="38">
        <v>0</v>
      </c>
      <c r="AB24" s="38">
        <v>0</v>
      </c>
      <c r="AC24" s="38">
        <f>Q24-W24</f>
        <v>1468720</v>
      </c>
      <c r="AD24" s="38">
        <f t="shared" si="3"/>
        <v>0</v>
      </c>
      <c r="AE24" s="38">
        <v>0</v>
      </c>
      <c r="AF24" s="38">
        <v>0</v>
      </c>
      <c r="AG24" s="38">
        <v>0</v>
      </c>
      <c r="AH24" s="38">
        <v>0</v>
      </c>
      <c r="AI24" s="38">
        <v>0</v>
      </c>
      <c r="AJ24" s="38">
        <f t="shared" si="4"/>
        <v>5000000</v>
      </c>
      <c r="AK24" s="45">
        <v>2025</v>
      </c>
    </row>
    <row r="25" spans="1:37" ht="80.099999999999994" customHeight="1" x14ac:dyDescent="0.25">
      <c r="A25" s="45" t="s">
        <v>393</v>
      </c>
      <c r="B25" s="40" t="s">
        <v>84</v>
      </c>
      <c r="C25" s="45" t="s">
        <v>137</v>
      </c>
      <c r="D25" s="41" t="s">
        <v>124</v>
      </c>
      <c r="E25" s="40" t="s">
        <v>110</v>
      </c>
      <c r="F25" s="42">
        <v>100</v>
      </c>
      <c r="G25" s="42">
        <v>389</v>
      </c>
      <c r="H25" s="45" t="s">
        <v>111</v>
      </c>
      <c r="I25" s="45">
        <v>65</v>
      </c>
      <c r="J25" s="45">
        <v>15</v>
      </c>
      <c r="K25" s="45" t="s">
        <v>272</v>
      </c>
      <c r="L25" s="38">
        <f t="shared" si="1"/>
        <v>3725000</v>
      </c>
      <c r="M25" s="38">
        <v>0</v>
      </c>
      <c r="N25" s="38">
        <v>0</v>
      </c>
      <c r="O25" s="38">
        <v>0</v>
      </c>
      <c r="P25" s="38">
        <f>V25+AB25</f>
        <v>3725000</v>
      </c>
      <c r="Q25" s="38">
        <v>0</v>
      </c>
      <c r="R25" s="38">
        <f t="shared" si="2"/>
        <v>2551438.75</v>
      </c>
      <c r="S25" s="38">
        <v>0</v>
      </c>
      <c r="T25" s="38">
        <v>0</v>
      </c>
      <c r="U25" s="38">
        <v>0</v>
      </c>
      <c r="V25" s="38">
        <v>2551438.75</v>
      </c>
      <c r="W25" s="38">
        <v>0</v>
      </c>
      <c r="X25" s="38">
        <f t="shared" si="0"/>
        <v>1173561.25</v>
      </c>
      <c r="Y25" s="38">
        <v>0</v>
      </c>
      <c r="Z25" s="38">
        <v>0</v>
      </c>
      <c r="AA25" s="38">
        <v>0</v>
      </c>
      <c r="AB25" s="38">
        <v>1173561.25</v>
      </c>
      <c r="AC25" s="38">
        <v>0</v>
      </c>
      <c r="AD25" s="38">
        <f t="shared" si="3"/>
        <v>0</v>
      </c>
      <c r="AE25" s="38">
        <v>0</v>
      </c>
      <c r="AF25" s="38">
        <v>0</v>
      </c>
      <c r="AG25" s="38">
        <v>0</v>
      </c>
      <c r="AH25" s="38">
        <v>0</v>
      </c>
      <c r="AI25" s="38">
        <v>0</v>
      </c>
      <c r="AJ25" s="38">
        <f t="shared" si="4"/>
        <v>3725000</v>
      </c>
      <c r="AK25" s="45">
        <v>2024</v>
      </c>
    </row>
    <row r="26" spans="1:37" ht="80.099999999999994" hidden="1" customHeight="1" x14ac:dyDescent="0.25">
      <c r="A26" s="45" t="s">
        <v>394</v>
      </c>
      <c r="B26" s="40" t="s">
        <v>84</v>
      </c>
      <c r="C26" s="45" t="s">
        <v>137</v>
      </c>
      <c r="D26" s="41" t="s">
        <v>125</v>
      </c>
      <c r="E26" s="40" t="s">
        <v>110</v>
      </c>
      <c r="F26" s="42">
        <v>100</v>
      </c>
      <c r="G26" s="42">
        <v>412</v>
      </c>
      <c r="H26" s="45" t="s">
        <v>111</v>
      </c>
      <c r="I26" s="45">
        <v>60.1</v>
      </c>
      <c r="J26" s="45">
        <v>7</v>
      </c>
      <c r="K26" s="45" t="s">
        <v>272</v>
      </c>
      <c r="L26" s="38">
        <f t="shared" si="1"/>
        <v>5000000</v>
      </c>
      <c r="M26" s="38">
        <v>0</v>
      </c>
      <c r="N26" s="38">
        <v>0</v>
      </c>
      <c r="O26" s="38">
        <v>0</v>
      </c>
      <c r="P26" s="38">
        <v>0</v>
      </c>
      <c r="Q26" s="38">
        <v>5000000</v>
      </c>
      <c r="R26" s="38">
        <f t="shared" si="2"/>
        <v>3531280</v>
      </c>
      <c r="S26" s="38">
        <v>0</v>
      </c>
      <c r="T26" s="38">
        <v>0</v>
      </c>
      <c r="U26" s="38">
        <v>0</v>
      </c>
      <c r="V26" s="38">
        <v>0</v>
      </c>
      <c r="W26" s="38">
        <v>3531280</v>
      </c>
      <c r="X26" s="38">
        <f t="shared" si="0"/>
        <v>1468720</v>
      </c>
      <c r="Y26" s="38">
        <v>0</v>
      </c>
      <c r="Z26" s="38">
        <v>0</v>
      </c>
      <c r="AA26" s="38">
        <v>0</v>
      </c>
      <c r="AB26" s="38">
        <v>0</v>
      </c>
      <c r="AC26" s="38">
        <f>Q26-W26</f>
        <v>1468720</v>
      </c>
      <c r="AD26" s="38">
        <f t="shared" si="3"/>
        <v>0</v>
      </c>
      <c r="AE26" s="38">
        <v>0</v>
      </c>
      <c r="AF26" s="38">
        <v>0</v>
      </c>
      <c r="AG26" s="38">
        <v>0</v>
      </c>
      <c r="AH26" s="38">
        <v>0</v>
      </c>
      <c r="AI26" s="38">
        <v>0</v>
      </c>
      <c r="AJ26" s="38">
        <f t="shared" si="4"/>
        <v>5000000</v>
      </c>
      <c r="AK26" s="45">
        <v>2025</v>
      </c>
    </row>
    <row r="27" spans="1:37" ht="80.099999999999994" customHeight="1" x14ac:dyDescent="0.25">
      <c r="A27" s="45" t="s">
        <v>395</v>
      </c>
      <c r="B27" s="40" t="s">
        <v>41</v>
      </c>
      <c r="C27" s="45" t="s">
        <v>137</v>
      </c>
      <c r="D27" s="41" t="s">
        <v>126</v>
      </c>
      <c r="E27" s="40" t="s">
        <v>110</v>
      </c>
      <c r="F27" s="42">
        <v>100</v>
      </c>
      <c r="G27" s="42">
        <v>392</v>
      </c>
      <c r="H27" s="45" t="s">
        <v>111</v>
      </c>
      <c r="I27" s="45">
        <v>65</v>
      </c>
      <c r="J27" s="45">
        <v>10</v>
      </c>
      <c r="K27" s="45" t="s">
        <v>272</v>
      </c>
      <c r="L27" s="38">
        <f t="shared" si="1"/>
        <v>3725000</v>
      </c>
      <c r="M27" s="38">
        <v>0</v>
      </c>
      <c r="N27" s="38">
        <v>0</v>
      </c>
      <c r="O27" s="38">
        <v>0</v>
      </c>
      <c r="P27" s="38">
        <f>V27+AB27</f>
        <v>3725000</v>
      </c>
      <c r="Q27" s="38">
        <v>0</v>
      </c>
      <c r="R27" s="38">
        <f t="shared" si="2"/>
        <v>2551252.5</v>
      </c>
      <c r="S27" s="38">
        <v>0</v>
      </c>
      <c r="T27" s="38">
        <v>0</v>
      </c>
      <c r="U27" s="38">
        <v>0</v>
      </c>
      <c r="V27" s="38">
        <v>2551252.5</v>
      </c>
      <c r="W27" s="38">
        <v>0</v>
      </c>
      <c r="X27" s="38">
        <f t="shared" si="0"/>
        <v>1173747.5</v>
      </c>
      <c r="Y27" s="38">
        <v>0</v>
      </c>
      <c r="Z27" s="38">
        <v>0</v>
      </c>
      <c r="AA27" s="38">
        <v>0</v>
      </c>
      <c r="AB27" s="38">
        <v>1173747.5</v>
      </c>
      <c r="AC27" s="38">
        <v>0</v>
      </c>
      <c r="AD27" s="38">
        <f t="shared" si="3"/>
        <v>0</v>
      </c>
      <c r="AE27" s="38">
        <v>0</v>
      </c>
      <c r="AF27" s="38">
        <v>0</v>
      </c>
      <c r="AG27" s="38">
        <v>0</v>
      </c>
      <c r="AH27" s="38">
        <v>0</v>
      </c>
      <c r="AI27" s="38">
        <v>0</v>
      </c>
      <c r="AJ27" s="38">
        <f t="shared" si="4"/>
        <v>3725000</v>
      </c>
      <c r="AK27" s="45">
        <v>2024</v>
      </c>
    </row>
    <row r="28" spans="1:37" ht="80.099999999999994" customHeight="1" x14ac:dyDescent="0.25">
      <c r="A28" s="45" t="s">
        <v>396</v>
      </c>
      <c r="B28" s="40" t="s">
        <v>37</v>
      </c>
      <c r="C28" s="45" t="s">
        <v>137</v>
      </c>
      <c r="D28" s="41" t="s">
        <v>352</v>
      </c>
      <c r="E28" s="40" t="s">
        <v>110</v>
      </c>
      <c r="F28" s="42">
        <v>100</v>
      </c>
      <c r="G28" s="42">
        <v>352</v>
      </c>
      <c r="H28" s="45" t="s">
        <v>111</v>
      </c>
      <c r="I28" s="45">
        <v>65</v>
      </c>
      <c r="J28" s="45">
        <v>20</v>
      </c>
      <c r="K28" s="45" t="s">
        <v>272</v>
      </c>
      <c r="L28" s="38">
        <f t="shared" si="1"/>
        <v>3725000</v>
      </c>
      <c r="M28" s="38">
        <v>0</v>
      </c>
      <c r="N28" s="38">
        <v>0</v>
      </c>
      <c r="O28" s="38">
        <v>0</v>
      </c>
      <c r="P28" s="38">
        <f>V28+AB28</f>
        <v>3725000</v>
      </c>
      <c r="Q28" s="38">
        <v>0</v>
      </c>
      <c r="R28" s="38">
        <f t="shared" si="2"/>
        <v>2551252.5</v>
      </c>
      <c r="S28" s="38">
        <v>0</v>
      </c>
      <c r="T28" s="38">
        <v>0</v>
      </c>
      <c r="U28" s="38">
        <v>0</v>
      </c>
      <c r="V28" s="38">
        <v>2551252.5</v>
      </c>
      <c r="W28" s="38">
        <v>0</v>
      </c>
      <c r="X28" s="38">
        <f t="shared" si="0"/>
        <v>1173747.5</v>
      </c>
      <c r="Y28" s="38">
        <v>0</v>
      </c>
      <c r="Z28" s="38">
        <v>0</v>
      </c>
      <c r="AA28" s="38">
        <v>0</v>
      </c>
      <c r="AB28" s="38">
        <v>1173747.5</v>
      </c>
      <c r="AC28" s="38">
        <v>0</v>
      </c>
      <c r="AD28" s="38">
        <f t="shared" si="3"/>
        <v>0</v>
      </c>
      <c r="AE28" s="38">
        <v>0</v>
      </c>
      <c r="AF28" s="38">
        <v>0</v>
      </c>
      <c r="AG28" s="38">
        <v>0</v>
      </c>
      <c r="AH28" s="38">
        <v>0</v>
      </c>
      <c r="AI28" s="38">
        <v>0</v>
      </c>
      <c r="AJ28" s="38">
        <f t="shared" si="4"/>
        <v>3725000</v>
      </c>
      <c r="AK28" s="45">
        <v>2024</v>
      </c>
    </row>
    <row r="29" spans="1:37" ht="80.099999999999994" hidden="1" customHeight="1" x14ac:dyDescent="0.25">
      <c r="A29" s="45" t="s">
        <v>397</v>
      </c>
      <c r="B29" s="40" t="s">
        <v>37</v>
      </c>
      <c r="C29" s="45" t="s">
        <v>137</v>
      </c>
      <c r="D29" s="41" t="s">
        <v>353</v>
      </c>
      <c r="E29" s="40" t="s">
        <v>110</v>
      </c>
      <c r="F29" s="42">
        <v>100</v>
      </c>
      <c r="G29" s="42">
        <v>440</v>
      </c>
      <c r="H29" s="45" t="s">
        <v>111</v>
      </c>
      <c r="I29" s="45">
        <v>50</v>
      </c>
      <c r="J29" s="45">
        <v>20</v>
      </c>
      <c r="K29" s="45" t="s">
        <v>272</v>
      </c>
      <c r="L29" s="38">
        <f t="shared" si="1"/>
        <v>5000000</v>
      </c>
      <c r="M29" s="38">
        <v>0</v>
      </c>
      <c r="N29" s="38">
        <v>0</v>
      </c>
      <c r="O29" s="38">
        <v>0</v>
      </c>
      <c r="P29" s="38">
        <v>0</v>
      </c>
      <c r="Q29" s="38">
        <v>5000000</v>
      </c>
      <c r="R29" s="38">
        <f t="shared" si="2"/>
        <v>3531280</v>
      </c>
      <c r="S29" s="38">
        <v>0</v>
      </c>
      <c r="T29" s="38">
        <v>0</v>
      </c>
      <c r="U29" s="38">
        <v>0</v>
      </c>
      <c r="V29" s="38">
        <v>0</v>
      </c>
      <c r="W29" s="38">
        <v>3531280</v>
      </c>
      <c r="X29" s="38">
        <f t="shared" si="0"/>
        <v>1468720</v>
      </c>
      <c r="Y29" s="38">
        <v>0</v>
      </c>
      <c r="Z29" s="38">
        <v>0</v>
      </c>
      <c r="AA29" s="38">
        <v>0</v>
      </c>
      <c r="AB29" s="38">
        <v>0</v>
      </c>
      <c r="AC29" s="38">
        <f t="shared" ref="AC29:AC37" si="5">Q29-W29</f>
        <v>1468720</v>
      </c>
      <c r="AD29" s="38">
        <f t="shared" si="3"/>
        <v>0</v>
      </c>
      <c r="AE29" s="38">
        <v>0</v>
      </c>
      <c r="AF29" s="38">
        <v>0</v>
      </c>
      <c r="AG29" s="38">
        <v>0</v>
      </c>
      <c r="AH29" s="38">
        <v>0</v>
      </c>
      <c r="AI29" s="38">
        <v>0</v>
      </c>
      <c r="AJ29" s="38">
        <f t="shared" si="4"/>
        <v>5000000</v>
      </c>
      <c r="AK29" s="45">
        <v>2025</v>
      </c>
    </row>
    <row r="30" spans="1:37" ht="80.099999999999994" hidden="1" customHeight="1" x14ac:dyDescent="0.25">
      <c r="A30" s="45" t="s">
        <v>398</v>
      </c>
      <c r="B30" s="40" t="s">
        <v>37</v>
      </c>
      <c r="C30" s="45" t="s">
        <v>137</v>
      </c>
      <c r="D30" s="41" t="s">
        <v>572</v>
      </c>
      <c r="E30" s="40" t="s">
        <v>110</v>
      </c>
      <c r="F30" s="42">
        <v>100</v>
      </c>
      <c r="G30" s="42">
        <v>182</v>
      </c>
      <c r="H30" s="45" t="s">
        <v>111</v>
      </c>
      <c r="I30" s="45">
        <v>50</v>
      </c>
      <c r="J30" s="45">
        <v>20</v>
      </c>
      <c r="K30" s="45" t="s">
        <v>272</v>
      </c>
      <c r="L30" s="38">
        <f t="shared" si="1"/>
        <v>5000000</v>
      </c>
      <c r="M30" s="38">
        <v>0</v>
      </c>
      <c r="N30" s="38">
        <v>0</v>
      </c>
      <c r="O30" s="38">
        <v>0</v>
      </c>
      <c r="P30" s="38">
        <v>0</v>
      </c>
      <c r="Q30" s="38">
        <v>5000000</v>
      </c>
      <c r="R30" s="38">
        <f t="shared" si="2"/>
        <v>3531280</v>
      </c>
      <c r="S30" s="38">
        <v>0</v>
      </c>
      <c r="T30" s="38">
        <v>0</v>
      </c>
      <c r="U30" s="38">
        <v>0</v>
      </c>
      <c r="V30" s="38">
        <v>0</v>
      </c>
      <c r="W30" s="38">
        <v>3531280</v>
      </c>
      <c r="X30" s="38">
        <f t="shared" si="0"/>
        <v>1468720</v>
      </c>
      <c r="Y30" s="38">
        <v>0</v>
      </c>
      <c r="Z30" s="38">
        <v>0</v>
      </c>
      <c r="AA30" s="38">
        <v>0</v>
      </c>
      <c r="AB30" s="38">
        <v>0</v>
      </c>
      <c r="AC30" s="38">
        <f t="shared" si="5"/>
        <v>1468720</v>
      </c>
      <c r="AD30" s="38">
        <f t="shared" si="3"/>
        <v>0</v>
      </c>
      <c r="AE30" s="38">
        <v>0</v>
      </c>
      <c r="AF30" s="38">
        <v>0</v>
      </c>
      <c r="AG30" s="38">
        <v>0</v>
      </c>
      <c r="AH30" s="38">
        <v>0</v>
      </c>
      <c r="AI30" s="38">
        <v>0</v>
      </c>
      <c r="AJ30" s="38">
        <f t="shared" si="4"/>
        <v>5000000</v>
      </c>
      <c r="AK30" s="45">
        <v>2025</v>
      </c>
    </row>
    <row r="31" spans="1:37" ht="80.099999999999994" hidden="1" customHeight="1" x14ac:dyDescent="0.25">
      <c r="A31" s="45" t="s">
        <v>399</v>
      </c>
      <c r="B31" s="40" t="s">
        <v>55</v>
      </c>
      <c r="C31" s="45" t="s">
        <v>137</v>
      </c>
      <c r="D31" s="41" t="s">
        <v>354</v>
      </c>
      <c r="E31" s="40" t="s">
        <v>110</v>
      </c>
      <c r="F31" s="42">
        <v>100</v>
      </c>
      <c r="G31" s="42">
        <v>142</v>
      </c>
      <c r="H31" s="45" t="s">
        <v>111</v>
      </c>
      <c r="I31" s="45">
        <v>76.8</v>
      </c>
      <c r="J31" s="45">
        <v>12</v>
      </c>
      <c r="K31" s="45" t="s">
        <v>272</v>
      </c>
      <c r="L31" s="38">
        <f t="shared" si="1"/>
        <v>5000000</v>
      </c>
      <c r="M31" s="38">
        <v>0</v>
      </c>
      <c r="N31" s="38">
        <v>0</v>
      </c>
      <c r="O31" s="38">
        <v>0</v>
      </c>
      <c r="P31" s="38">
        <v>0</v>
      </c>
      <c r="Q31" s="38">
        <v>5000000</v>
      </c>
      <c r="R31" s="38">
        <f t="shared" si="2"/>
        <v>3531280</v>
      </c>
      <c r="S31" s="38">
        <v>0</v>
      </c>
      <c r="T31" s="38">
        <v>0</v>
      </c>
      <c r="U31" s="38">
        <v>0</v>
      </c>
      <c r="V31" s="38">
        <v>0</v>
      </c>
      <c r="W31" s="38">
        <v>3531280</v>
      </c>
      <c r="X31" s="38">
        <f t="shared" si="0"/>
        <v>1468720</v>
      </c>
      <c r="Y31" s="38">
        <v>0</v>
      </c>
      <c r="Z31" s="38">
        <v>0</v>
      </c>
      <c r="AA31" s="38">
        <v>0</v>
      </c>
      <c r="AB31" s="38">
        <v>0</v>
      </c>
      <c r="AC31" s="38">
        <f t="shared" si="5"/>
        <v>1468720</v>
      </c>
      <c r="AD31" s="38">
        <f t="shared" si="3"/>
        <v>0</v>
      </c>
      <c r="AE31" s="38">
        <v>0</v>
      </c>
      <c r="AF31" s="38">
        <v>0</v>
      </c>
      <c r="AG31" s="38">
        <v>0</v>
      </c>
      <c r="AH31" s="38">
        <v>0</v>
      </c>
      <c r="AI31" s="38">
        <v>0</v>
      </c>
      <c r="AJ31" s="38">
        <f t="shared" si="4"/>
        <v>5000000</v>
      </c>
      <c r="AK31" s="45">
        <v>2025</v>
      </c>
    </row>
    <row r="32" spans="1:37" ht="80.099999999999994" hidden="1" customHeight="1" x14ac:dyDescent="0.25">
      <c r="A32" s="45" t="s">
        <v>400</v>
      </c>
      <c r="B32" s="40" t="s">
        <v>74</v>
      </c>
      <c r="C32" s="45" t="s">
        <v>137</v>
      </c>
      <c r="D32" s="41" t="s">
        <v>127</v>
      </c>
      <c r="E32" s="40" t="s">
        <v>110</v>
      </c>
      <c r="F32" s="42">
        <v>100</v>
      </c>
      <c r="G32" s="42">
        <v>237</v>
      </c>
      <c r="H32" s="45" t="s">
        <v>111</v>
      </c>
      <c r="I32" s="45">
        <v>40</v>
      </c>
      <c r="J32" s="45">
        <v>10</v>
      </c>
      <c r="K32" s="45" t="s">
        <v>272</v>
      </c>
      <c r="L32" s="38">
        <f t="shared" si="1"/>
        <v>5000000</v>
      </c>
      <c r="M32" s="38">
        <v>0</v>
      </c>
      <c r="N32" s="38">
        <v>0</v>
      </c>
      <c r="O32" s="38">
        <v>0</v>
      </c>
      <c r="P32" s="38">
        <v>0</v>
      </c>
      <c r="Q32" s="38">
        <v>5000000</v>
      </c>
      <c r="R32" s="38">
        <f t="shared" si="2"/>
        <v>3531280</v>
      </c>
      <c r="S32" s="38">
        <v>0</v>
      </c>
      <c r="T32" s="38">
        <v>0</v>
      </c>
      <c r="U32" s="38">
        <v>0</v>
      </c>
      <c r="V32" s="38">
        <v>0</v>
      </c>
      <c r="W32" s="38">
        <v>3531280</v>
      </c>
      <c r="X32" s="38">
        <f t="shared" si="0"/>
        <v>1468720</v>
      </c>
      <c r="Y32" s="38">
        <v>0</v>
      </c>
      <c r="Z32" s="38">
        <v>0</v>
      </c>
      <c r="AA32" s="38">
        <v>0</v>
      </c>
      <c r="AB32" s="38">
        <v>0</v>
      </c>
      <c r="AC32" s="38">
        <f t="shared" si="5"/>
        <v>1468720</v>
      </c>
      <c r="AD32" s="38">
        <f t="shared" si="3"/>
        <v>0</v>
      </c>
      <c r="AE32" s="38">
        <v>0</v>
      </c>
      <c r="AF32" s="38">
        <v>0</v>
      </c>
      <c r="AG32" s="38">
        <v>0</v>
      </c>
      <c r="AH32" s="38">
        <v>0</v>
      </c>
      <c r="AI32" s="38">
        <v>0</v>
      </c>
      <c r="AJ32" s="38">
        <f t="shared" si="4"/>
        <v>5000000</v>
      </c>
      <c r="AK32" s="45">
        <v>2025</v>
      </c>
    </row>
    <row r="33" spans="1:37" ht="80.099999999999994" hidden="1" customHeight="1" x14ac:dyDescent="0.25">
      <c r="A33" s="45" t="s">
        <v>401</v>
      </c>
      <c r="B33" s="40" t="s">
        <v>29</v>
      </c>
      <c r="C33" s="45" t="s">
        <v>137</v>
      </c>
      <c r="D33" s="41" t="s">
        <v>542</v>
      </c>
      <c r="E33" s="40" t="s">
        <v>110</v>
      </c>
      <c r="F33" s="42">
        <v>100</v>
      </c>
      <c r="G33" s="42">
        <v>134</v>
      </c>
      <c r="H33" s="45" t="s">
        <v>111</v>
      </c>
      <c r="I33" s="45">
        <v>60.1</v>
      </c>
      <c r="J33" s="45">
        <v>10</v>
      </c>
      <c r="K33" s="45" t="s">
        <v>272</v>
      </c>
      <c r="L33" s="38">
        <f t="shared" si="1"/>
        <v>5000000</v>
      </c>
      <c r="M33" s="38">
        <v>0</v>
      </c>
      <c r="N33" s="38">
        <v>0</v>
      </c>
      <c r="O33" s="38">
        <v>0</v>
      </c>
      <c r="P33" s="38">
        <v>0</v>
      </c>
      <c r="Q33" s="38">
        <v>5000000</v>
      </c>
      <c r="R33" s="38">
        <f t="shared" si="2"/>
        <v>3531280</v>
      </c>
      <c r="S33" s="38">
        <v>0</v>
      </c>
      <c r="T33" s="38">
        <v>0</v>
      </c>
      <c r="U33" s="38">
        <v>0</v>
      </c>
      <c r="V33" s="38">
        <v>0</v>
      </c>
      <c r="W33" s="38">
        <v>3531280</v>
      </c>
      <c r="X33" s="38">
        <f t="shared" si="0"/>
        <v>1468720</v>
      </c>
      <c r="Y33" s="38">
        <v>0</v>
      </c>
      <c r="Z33" s="38">
        <v>0</v>
      </c>
      <c r="AA33" s="38">
        <v>0</v>
      </c>
      <c r="AB33" s="38">
        <v>0</v>
      </c>
      <c r="AC33" s="38">
        <f t="shared" si="5"/>
        <v>1468720</v>
      </c>
      <c r="AD33" s="38">
        <f t="shared" si="3"/>
        <v>0</v>
      </c>
      <c r="AE33" s="38">
        <v>0</v>
      </c>
      <c r="AF33" s="38">
        <v>0</v>
      </c>
      <c r="AG33" s="38">
        <v>0</v>
      </c>
      <c r="AH33" s="38">
        <v>0</v>
      </c>
      <c r="AI33" s="38">
        <v>0</v>
      </c>
      <c r="AJ33" s="38">
        <f t="shared" si="4"/>
        <v>5000000</v>
      </c>
      <c r="AK33" s="45">
        <v>2025</v>
      </c>
    </row>
    <row r="34" spans="1:37" ht="80.099999999999994" hidden="1" customHeight="1" x14ac:dyDescent="0.25">
      <c r="A34" s="45" t="s">
        <v>402</v>
      </c>
      <c r="B34" s="40" t="s">
        <v>60</v>
      </c>
      <c r="C34" s="45" t="s">
        <v>137</v>
      </c>
      <c r="D34" s="41" t="s">
        <v>133</v>
      </c>
      <c r="E34" s="40" t="s">
        <v>110</v>
      </c>
      <c r="F34" s="42">
        <v>100</v>
      </c>
      <c r="G34" s="42">
        <v>241</v>
      </c>
      <c r="H34" s="45" t="s">
        <v>111</v>
      </c>
      <c r="I34" s="45">
        <v>65</v>
      </c>
      <c r="J34" s="45">
        <v>9</v>
      </c>
      <c r="K34" s="45" t="s">
        <v>272</v>
      </c>
      <c r="L34" s="38">
        <f t="shared" si="1"/>
        <v>5000000</v>
      </c>
      <c r="M34" s="38">
        <v>0</v>
      </c>
      <c r="N34" s="38">
        <v>0</v>
      </c>
      <c r="O34" s="38">
        <v>0</v>
      </c>
      <c r="P34" s="38">
        <v>0</v>
      </c>
      <c r="Q34" s="38">
        <v>5000000</v>
      </c>
      <c r="R34" s="38">
        <f t="shared" si="2"/>
        <v>3531280</v>
      </c>
      <c r="S34" s="38">
        <v>0</v>
      </c>
      <c r="T34" s="38">
        <v>0</v>
      </c>
      <c r="U34" s="38">
        <v>0</v>
      </c>
      <c r="V34" s="38">
        <v>0</v>
      </c>
      <c r="W34" s="38">
        <v>3531280</v>
      </c>
      <c r="X34" s="38">
        <f t="shared" si="0"/>
        <v>1468720</v>
      </c>
      <c r="Y34" s="38">
        <v>0</v>
      </c>
      <c r="Z34" s="38">
        <v>0</v>
      </c>
      <c r="AA34" s="38">
        <v>0</v>
      </c>
      <c r="AB34" s="38">
        <v>0</v>
      </c>
      <c r="AC34" s="38">
        <f t="shared" si="5"/>
        <v>1468720</v>
      </c>
      <c r="AD34" s="38">
        <f t="shared" si="3"/>
        <v>0</v>
      </c>
      <c r="AE34" s="38">
        <v>0</v>
      </c>
      <c r="AF34" s="38">
        <v>0</v>
      </c>
      <c r="AG34" s="38">
        <v>0</v>
      </c>
      <c r="AH34" s="38">
        <v>0</v>
      </c>
      <c r="AI34" s="38">
        <v>0</v>
      </c>
      <c r="AJ34" s="38">
        <f t="shared" si="4"/>
        <v>5000000</v>
      </c>
      <c r="AK34" s="45">
        <v>2025</v>
      </c>
    </row>
    <row r="35" spans="1:37" ht="80.099999999999994" hidden="1" customHeight="1" x14ac:dyDescent="0.25">
      <c r="A35" s="45" t="s">
        <v>403</v>
      </c>
      <c r="B35" s="40" t="s">
        <v>41</v>
      </c>
      <c r="C35" s="45" t="s">
        <v>137</v>
      </c>
      <c r="D35" s="41" t="s">
        <v>129</v>
      </c>
      <c r="E35" s="40" t="s">
        <v>110</v>
      </c>
      <c r="F35" s="42">
        <v>100</v>
      </c>
      <c r="G35" s="42">
        <v>413</v>
      </c>
      <c r="H35" s="45" t="s">
        <v>111</v>
      </c>
      <c r="I35" s="45">
        <v>174</v>
      </c>
      <c r="J35" s="45">
        <v>10</v>
      </c>
      <c r="K35" s="45" t="s">
        <v>272</v>
      </c>
      <c r="L35" s="38">
        <f t="shared" si="1"/>
        <v>5000000</v>
      </c>
      <c r="M35" s="38">
        <v>0</v>
      </c>
      <c r="N35" s="38">
        <v>0</v>
      </c>
      <c r="O35" s="38">
        <v>0</v>
      </c>
      <c r="P35" s="38">
        <v>0</v>
      </c>
      <c r="Q35" s="38">
        <v>5000000</v>
      </c>
      <c r="R35" s="38">
        <f t="shared" si="2"/>
        <v>3531280</v>
      </c>
      <c r="S35" s="38">
        <v>0</v>
      </c>
      <c r="T35" s="38">
        <v>0</v>
      </c>
      <c r="U35" s="38">
        <v>0</v>
      </c>
      <c r="V35" s="38">
        <v>0</v>
      </c>
      <c r="W35" s="38">
        <v>3531280</v>
      </c>
      <c r="X35" s="38">
        <f t="shared" si="0"/>
        <v>1468720</v>
      </c>
      <c r="Y35" s="38">
        <v>0</v>
      </c>
      <c r="Z35" s="38">
        <v>0</v>
      </c>
      <c r="AA35" s="38">
        <v>0</v>
      </c>
      <c r="AB35" s="38">
        <v>0</v>
      </c>
      <c r="AC35" s="38">
        <f t="shared" si="5"/>
        <v>1468720</v>
      </c>
      <c r="AD35" s="38">
        <f t="shared" si="3"/>
        <v>0</v>
      </c>
      <c r="AE35" s="38">
        <v>0</v>
      </c>
      <c r="AF35" s="38">
        <v>0</v>
      </c>
      <c r="AG35" s="38">
        <v>0</v>
      </c>
      <c r="AH35" s="38">
        <v>0</v>
      </c>
      <c r="AI35" s="38">
        <v>0</v>
      </c>
      <c r="AJ35" s="38">
        <f t="shared" si="4"/>
        <v>5000000</v>
      </c>
      <c r="AK35" s="45">
        <v>2025</v>
      </c>
    </row>
    <row r="36" spans="1:37" ht="80.099999999999994" hidden="1" customHeight="1" x14ac:dyDescent="0.25">
      <c r="A36" s="45" t="s">
        <v>404</v>
      </c>
      <c r="B36" s="40" t="s">
        <v>41</v>
      </c>
      <c r="C36" s="45" t="s">
        <v>137</v>
      </c>
      <c r="D36" s="41" t="s">
        <v>130</v>
      </c>
      <c r="E36" s="40" t="s">
        <v>110</v>
      </c>
      <c r="F36" s="42">
        <v>100</v>
      </c>
      <c r="G36" s="42">
        <v>1846</v>
      </c>
      <c r="H36" s="45" t="s">
        <v>111</v>
      </c>
      <c r="I36" s="45">
        <v>69</v>
      </c>
      <c r="J36" s="45">
        <v>10</v>
      </c>
      <c r="K36" s="45" t="s">
        <v>272</v>
      </c>
      <c r="L36" s="38">
        <f t="shared" si="1"/>
        <v>5000000</v>
      </c>
      <c r="M36" s="38">
        <v>0</v>
      </c>
      <c r="N36" s="38">
        <v>0</v>
      </c>
      <c r="O36" s="38">
        <v>0</v>
      </c>
      <c r="P36" s="38">
        <v>0</v>
      </c>
      <c r="Q36" s="38">
        <v>5000000</v>
      </c>
      <c r="R36" s="38">
        <f t="shared" si="2"/>
        <v>3531280</v>
      </c>
      <c r="S36" s="38">
        <v>0</v>
      </c>
      <c r="T36" s="38">
        <v>0</v>
      </c>
      <c r="U36" s="38">
        <v>0</v>
      </c>
      <c r="V36" s="38">
        <v>0</v>
      </c>
      <c r="W36" s="38">
        <v>3531280</v>
      </c>
      <c r="X36" s="38">
        <f t="shared" si="0"/>
        <v>1468720</v>
      </c>
      <c r="Y36" s="38">
        <v>0</v>
      </c>
      <c r="Z36" s="38">
        <v>0</v>
      </c>
      <c r="AA36" s="38">
        <v>0</v>
      </c>
      <c r="AB36" s="38">
        <v>0</v>
      </c>
      <c r="AC36" s="38">
        <f t="shared" si="5"/>
        <v>1468720</v>
      </c>
      <c r="AD36" s="38">
        <f t="shared" si="3"/>
        <v>0</v>
      </c>
      <c r="AE36" s="38">
        <v>0</v>
      </c>
      <c r="AF36" s="38">
        <v>0</v>
      </c>
      <c r="AG36" s="38">
        <v>0</v>
      </c>
      <c r="AH36" s="38">
        <v>0</v>
      </c>
      <c r="AI36" s="38">
        <v>0</v>
      </c>
      <c r="AJ36" s="38">
        <f t="shared" si="4"/>
        <v>5000000</v>
      </c>
      <c r="AK36" s="45">
        <v>2025</v>
      </c>
    </row>
    <row r="37" spans="1:37" ht="80.099999999999994" hidden="1" customHeight="1" x14ac:dyDescent="0.25">
      <c r="A37" s="45" t="s">
        <v>405</v>
      </c>
      <c r="B37" s="40" t="s">
        <v>37</v>
      </c>
      <c r="C37" s="45" t="s">
        <v>137</v>
      </c>
      <c r="D37" s="41" t="s">
        <v>355</v>
      </c>
      <c r="E37" s="40" t="s">
        <v>110</v>
      </c>
      <c r="F37" s="42">
        <v>100</v>
      </c>
      <c r="G37" s="42">
        <v>169</v>
      </c>
      <c r="H37" s="45" t="s">
        <v>111</v>
      </c>
      <c r="I37" s="45">
        <v>24</v>
      </c>
      <c r="J37" s="45">
        <v>25</v>
      </c>
      <c r="K37" s="45" t="s">
        <v>272</v>
      </c>
      <c r="L37" s="38">
        <f t="shared" si="1"/>
        <v>5000000</v>
      </c>
      <c r="M37" s="38">
        <v>0</v>
      </c>
      <c r="N37" s="38">
        <v>0</v>
      </c>
      <c r="O37" s="38">
        <v>0</v>
      </c>
      <c r="P37" s="38">
        <v>0</v>
      </c>
      <c r="Q37" s="38">
        <v>5000000</v>
      </c>
      <c r="R37" s="38">
        <f t="shared" si="2"/>
        <v>3531280</v>
      </c>
      <c r="S37" s="38">
        <v>0</v>
      </c>
      <c r="T37" s="38">
        <v>0</v>
      </c>
      <c r="U37" s="38">
        <v>0</v>
      </c>
      <c r="V37" s="38">
        <v>0</v>
      </c>
      <c r="W37" s="38">
        <v>3531280</v>
      </c>
      <c r="X37" s="38">
        <f t="shared" si="0"/>
        <v>1468720</v>
      </c>
      <c r="Y37" s="38">
        <v>0</v>
      </c>
      <c r="Z37" s="38">
        <v>0</v>
      </c>
      <c r="AA37" s="38">
        <v>0</v>
      </c>
      <c r="AB37" s="38">
        <v>0</v>
      </c>
      <c r="AC37" s="38">
        <f t="shared" si="5"/>
        <v>1468720</v>
      </c>
      <c r="AD37" s="38">
        <f t="shared" si="3"/>
        <v>0</v>
      </c>
      <c r="AE37" s="38">
        <v>0</v>
      </c>
      <c r="AF37" s="38">
        <v>0</v>
      </c>
      <c r="AG37" s="38">
        <v>0</v>
      </c>
      <c r="AH37" s="38">
        <v>0</v>
      </c>
      <c r="AI37" s="38">
        <v>0</v>
      </c>
      <c r="AJ37" s="38">
        <f t="shared" si="4"/>
        <v>5000000</v>
      </c>
      <c r="AK37" s="45">
        <v>2025</v>
      </c>
    </row>
    <row r="38" spans="1:37" ht="80.099999999999994" hidden="1" customHeight="1" x14ac:dyDescent="0.25">
      <c r="A38" s="45" t="s">
        <v>406</v>
      </c>
      <c r="B38" s="40" t="s">
        <v>15</v>
      </c>
      <c r="C38" s="45" t="s">
        <v>16</v>
      </c>
      <c r="D38" s="41" t="s">
        <v>136</v>
      </c>
      <c r="E38" s="40" t="s">
        <v>110</v>
      </c>
      <c r="F38" s="42">
        <v>100</v>
      </c>
      <c r="G38" s="42">
        <v>1930</v>
      </c>
      <c r="H38" s="45" t="s">
        <v>111</v>
      </c>
      <c r="I38" s="45">
        <v>97.69</v>
      </c>
      <c r="J38" s="45">
        <v>25</v>
      </c>
      <c r="K38" s="45" t="s">
        <v>272</v>
      </c>
      <c r="L38" s="38">
        <f t="shared" si="1"/>
        <v>6900000</v>
      </c>
      <c r="M38" s="38">
        <v>0</v>
      </c>
      <c r="N38" s="38">
        <v>6900000</v>
      </c>
      <c r="O38" s="38">
        <v>0</v>
      </c>
      <c r="P38" s="38">
        <v>0</v>
      </c>
      <c r="Q38" s="38">
        <v>0</v>
      </c>
      <c r="R38" s="38">
        <f t="shared" si="2"/>
        <v>4994670.0599999996</v>
      </c>
      <c r="S38" s="38">
        <v>0</v>
      </c>
      <c r="T38" s="38">
        <v>4994670.0599999996</v>
      </c>
      <c r="U38" s="38">
        <v>0</v>
      </c>
      <c r="V38" s="38">
        <v>0</v>
      </c>
      <c r="W38" s="38">
        <v>0</v>
      </c>
      <c r="X38" s="38">
        <f t="shared" si="0"/>
        <v>1905329.9400000004</v>
      </c>
      <c r="Y38" s="38">
        <v>0</v>
      </c>
      <c r="Z38" s="38">
        <v>1905329.9400000004</v>
      </c>
      <c r="AA38" s="38">
        <v>0</v>
      </c>
      <c r="AB38" s="38">
        <v>0</v>
      </c>
      <c r="AC38" s="38">
        <v>0</v>
      </c>
      <c r="AD38" s="38">
        <f t="shared" si="3"/>
        <v>0</v>
      </c>
      <c r="AE38" s="38">
        <v>0</v>
      </c>
      <c r="AF38" s="38">
        <v>0</v>
      </c>
      <c r="AG38" s="38">
        <v>0</v>
      </c>
      <c r="AH38" s="38">
        <v>0</v>
      </c>
      <c r="AI38" s="38">
        <v>0</v>
      </c>
      <c r="AJ38" s="38">
        <f t="shared" si="4"/>
        <v>6900000</v>
      </c>
      <c r="AK38" s="45">
        <v>2022</v>
      </c>
    </row>
    <row r="39" spans="1:37" ht="80.099999999999994" customHeight="1" x14ac:dyDescent="0.25">
      <c r="A39" s="45" t="s">
        <v>407</v>
      </c>
      <c r="B39" s="40" t="s">
        <v>37</v>
      </c>
      <c r="C39" s="45" t="s">
        <v>137</v>
      </c>
      <c r="D39" s="41" t="s">
        <v>376</v>
      </c>
      <c r="E39" s="40" t="s">
        <v>110</v>
      </c>
      <c r="F39" s="42">
        <v>100</v>
      </c>
      <c r="G39" s="42">
        <v>780</v>
      </c>
      <c r="H39" s="45" t="s">
        <v>111</v>
      </c>
      <c r="I39" s="45">
        <v>65</v>
      </c>
      <c r="J39" s="45">
        <v>10</v>
      </c>
      <c r="K39" s="45" t="s">
        <v>272</v>
      </c>
      <c r="L39" s="38">
        <f t="shared" si="1"/>
        <v>5000000</v>
      </c>
      <c r="M39" s="38">
        <v>0</v>
      </c>
      <c r="N39" s="38">
        <v>0</v>
      </c>
      <c r="O39" s="38">
        <v>0</v>
      </c>
      <c r="P39" s="38">
        <f>V39+AB39</f>
        <v>5000000</v>
      </c>
      <c r="Q39" s="38">
        <v>0</v>
      </c>
      <c r="R39" s="38">
        <f t="shared" ref="R39:R51" si="6">SUM(S39:W39)</f>
        <v>3424750</v>
      </c>
      <c r="S39" s="38">
        <v>0</v>
      </c>
      <c r="T39" s="38">
        <v>0</v>
      </c>
      <c r="U39" s="38">
        <v>0</v>
      </c>
      <c r="V39" s="38">
        <v>3424750</v>
      </c>
      <c r="W39" s="38">
        <v>0</v>
      </c>
      <c r="X39" s="38">
        <f t="shared" si="0"/>
        <v>1575250</v>
      </c>
      <c r="Y39" s="38">
        <v>0</v>
      </c>
      <c r="Z39" s="38">
        <v>0</v>
      </c>
      <c r="AA39" s="38">
        <v>0</v>
      </c>
      <c r="AB39" s="38">
        <v>1575250</v>
      </c>
      <c r="AC39" s="38">
        <v>0</v>
      </c>
      <c r="AD39" s="38">
        <f t="shared" si="3"/>
        <v>0</v>
      </c>
      <c r="AE39" s="38">
        <v>0</v>
      </c>
      <c r="AF39" s="38">
        <v>0</v>
      </c>
      <c r="AG39" s="38">
        <v>0</v>
      </c>
      <c r="AH39" s="38">
        <v>0</v>
      </c>
      <c r="AI39" s="38">
        <v>0</v>
      </c>
      <c r="AJ39" s="38">
        <f t="shared" si="4"/>
        <v>5000000</v>
      </c>
      <c r="AK39" s="45">
        <v>2024</v>
      </c>
    </row>
    <row r="40" spans="1:37" ht="80.099999999999994" customHeight="1" x14ac:dyDescent="0.25">
      <c r="A40" s="45" t="s">
        <v>408</v>
      </c>
      <c r="B40" s="40" t="s">
        <v>37</v>
      </c>
      <c r="C40" s="45" t="s">
        <v>137</v>
      </c>
      <c r="D40" s="41" t="s">
        <v>356</v>
      </c>
      <c r="E40" s="40" t="s">
        <v>110</v>
      </c>
      <c r="F40" s="42">
        <v>100</v>
      </c>
      <c r="G40" s="42">
        <v>1675</v>
      </c>
      <c r="H40" s="45" t="s">
        <v>111</v>
      </c>
      <c r="I40" s="45">
        <v>65</v>
      </c>
      <c r="J40" s="45">
        <v>20</v>
      </c>
      <c r="K40" s="45" t="s">
        <v>272</v>
      </c>
      <c r="L40" s="38">
        <f t="shared" si="1"/>
        <v>5000000</v>
      </c>
      <c r="M40" s="38">
        <v>0</v>
      </c>
      <c r="N40" s="38">
        <v>0</v>
      </c>
      <c r="O40" s="38">
        <v>0</v>
      </c>
      <c r="P40" s="38">
        <f>V40+AB40</f>
        <v>5000000</v>
      </c>
      <c r="Q40" s="38">
        <v>0</v>
      </c>
      <c r="R40" s="38">
        <f t="shared" si="6"/>
        <v>3424750</v>
      </c>
      <c r="S40" s="38">
        <v>0</v>
      </c>
      <c r="T40" s="38">
        <v>0</v>
      </c>
      <c r="U40" s="38">
        <v>0</v>
      </c>
      <c r="V40" s="38">
        <v>3424750</v>
      </c>
      <c r="W40" s="38">
        <v>0</v>
      </c>
      <c r="X40" s="38">
        <f t="shared" si="0"/>
        <v>1575250</v>
      </c>
      <c r="Y40" s="38">
        <v>0</v>
      </c>
      <c r="Z40" s="38">
        <v>0</v>
      </c>
      <c r="AA40" s="38">
        <v>0</v>
      </c>
      <c r="AB40" s="38">
        <v>1575250</v>
      </c>
      <c r="AC40" s="38">
        <v>0</v>
      </c>
      <c r="AD40" s="38">
        <f t="shared" si="3"/>
        <v>0</v>
      </c>
      <c r="AE40" s="38">
        <v>0</v>
      </c>
      <c r="AF40" s="38">
        <v>0</v>
      </c>
      <c r="AG40" s="38">
        <v>0</v>
      </c>
      <c r="AH40" s="38">
        <v>0</v>
      </c>
      <c r="AI40" s="38">
        <v>0</v>
      </c>
      <c r="AJ40" s="38">
        <f t="shared" si="4"/>
        <v>5000000</v>
      </c>
      <c r="AK40" s="45">
        <v>2024</v>
      </c>
    </row>
    <row r="41" spans="1:37" ht="80.099999999999994" customHeight="1" x14ac:dyDescent="0.25">
      <c r="A41" s="45" t="s">
        <v>409</v>
      </c>
      <c r="B41" s="40" t="s">
        <v>29</v>
      </c>
      <c r="C41" s="45" t="s">
        <v>137</v>
      </c>
      <c r="D41" s="41" t="s">
        <v>265</v>
      </c>
      <c r="E41" s="40" t="s">
        <v>110</v>
      </c>
      <c r="F41" s="42">
        <v>100</v>
      </c>
      <c r="G41" s="42">
        <v>817</v>
      </c>
      <c r="H41" s="45" t="s">
        <v>111</v>
      </c>
      <c r="I41" s="45">
        <v>65</v>
      </c>
      <c r="J41" s="45">
        <v>20</v>
      </c>
      <c r="K41" s="45" t="s">
        <v>272</v>
      </c>
      <c r="L41" s="38">
        <f t="shared" si="1"/>
        <v>4249943.33</v>
      </c>
      <c r="M41" s="38">
        <v>0</v>
      </c>
      <c r="N41" s="38">
        <v>0</v>
      </c>
      <c r="O41" s="38">
        <v>0</v>
      </c>
      <c r="P41" s="38">
        <f>V41+AB41</f>
        <v>4249943.33</v>
      </c>
      <c r="Q41" s="38">
        <v>0</v>
      </c>
      <c r="R41" s="38">
        <f t="shared" si="6"/>
        <v>2911027.8</v>
      </c>
      <c r="S41" s="38">
        <v>0</v>
      </c>
      <c r="T41" s="38">
        <v>0</v>
      </c>
      <c r="U41" s="38">
        <v>0</v>
      </c>
      <c r="V41" s="38">
        <v>2911027.8</v>
      </c>
      <c r="W41" s="38">
        <v>0</v>
      </c>
      <c r="X41" s="38">
        <f t="shared" si="0"/>
        <v>1338915.53</v>
      </c>
      <c r="Y41" s="38">
        <v>0</v>
      </c>
      <c r="Z41" s="38">
        <v>0</v>
      </c>
      <c r="AA41" s="38">
        <v>0</v>
      </c>
      <c r="AB41" s="38">
        <v>1338915.53</v>
      </c>
      <c r="AC41" s="38">
        <v>0</v>
      </c>
      <c r="AD41" s="38">
        <f t="shared" si="3"/>
        <v>0</v>
      </c>
      <c r="AE41" s="38">
        <v>0</v>
      </c>
      <c r="AF41" s="38">
        <v>0</v>
      </c>
      <c r="AG41" s="38">
        <v>0</v>
      </c>
      <c r="AH41" s="38">
        <v>0</v>
      </c>
      <c r="AI41" s="38">
        <v>0</v>
      </c>
      <c r="AJ41" s="38">
        <f t="shared" si="4"/>
        <v>4249943.33</v>
      </c>
      <c r="AK41" s="45">
        <v>2024</v>
      </c>
    </row>
    <row r="42" spans="1:37" ht="80.099999999999994" hidden="1" customHeight="1" x14ac:dyDescent="0.25">
      <c r="A42" s="45" t="s">
        <v>410</v>
      </c>
      <c r="B42" s="40" t="s">
        <v>79</v>
      </c>
      <c r="C42" s="45" t="s">
        <v>137</v>
      </c>
      <c r="D42" s="41" t="s">
        <v>547</v>
      </c>
      <c r="E42" s="40" t="s">
        <v>110</v>
      </c>
      <c r="F42" s="42">
        <v>100</v>
      </c>
      <c r="G42" s="42">
        <v>215</v>
      </c>
      <c r="H42" s="45" t="s">
        <v>111</v>
      </c>
      <c r="I42" s="45">
        <v>65</v>
      </c>
      <c r="J42" s="45">
        <v>10</v>
      </c>
      <c r="K42" s="45" t="s">
        <v>272</v>
      </c>
      <c r="L42" s="38">
        <f t="shared" ref="L42:L51" si="7">SUM(M42:Q42)</f>
        <v>5000000</v>
      </c>
      <c r="M42" s="38">
        <v>0</v>
      </c>
      <c r="N42" s="38">
        <v>0</v>
      </c>
      <c r="O42" s="38">
        <v>0</v>
      </c>
      <c r="P42" s="38">
        <v>0</v>
      </c>
      <c r="Q42" s="38">
        <v>5000000</v>
      </c>
      <c r="R42" s="38">
        <f t="shared" si="6"/>
        <v>3531280</v>
      </c>
      <c r="S42" s="38">
        <v>0</v>
      </c>
      <c r="T42" s="38">
        <v>0</v>
      </c>
      <c r="U42" s="38">
        <v>0</v>
      </c>
      <c r="V42" s="38">
        <v>0</v>
      </c>
      <c r="W42" s="38">
        <v>3531280</v>
      </c>
      <c r="X42" s="38">
        <f t="shared" ref="X42:X52" si="8">SUM(Y42:AC42)</f>
        <v>1468720</v>
      </c>
      <c r="Y42" s="38">
        <v>0</v>
      </c>
      <c r="Z42" s="38">
        <v>0</v>
      </c>
      <c r="AA42" s="38">
        <v>0</v>
      </c>
      <c r="AB42" s="38">
        <v>0</v>
      </c>
      <c r="AC42" s="38">
        <f t="shared" ref="AC42:AC51" si="9">Q42-W42</f>
        <v>1468720</v>
      </c>
      <c r="AD42" s="38">
        <f t="shared" si="3"/>
        <v>0</v>
      </c>
      <c r="AE42" s="38">
        <v>0</v>
      </c>
      <c r="AF42" s="38">
        <v>0</v>
      </c>
      <c r="AG42" s="38">
        <v>0</v>
      </c>
      <c r="AH42" s="38">
        <v>0</v>
      </c>
      <c r="AI42" s="38">
        <v>0</v>
      </c>
      <c r="AJ42" s="38">
        <f t="shared" si="4"/>
        <v>5000000</v>
      </c>
      <c r="AK42" s="45">
        <v>2025</v>
      </c>
    </row>
    <row r="43" spans="1:37" ht="80.099999999999994" hidden="1" customHeight="1" x14ac:dyDescent="0.25">
      <c r="A43" s="45" t="s">
        <v>411</v>
      </c>
      <c r="B43" s="40" t="s">
        <v>112</v>
      </c>
      <c r="C43" s="45" t="s">
        <v>137</v>
      </c>
      <c r="D43" s="41" t="s">
        <v>548</v>
      </c>
      <c r="E43" s="40" t="s">
        <v>110</v>
      </c>
      <c r="F43" s="42">
        <v>100</v>
      </c>
      <c r="G43" s="42">
        <v>292</v>
      </c>
      <c r="H43" s="45" t="s">
        <v>111</v>
      </c>
      <c r="I43" s="45">
        <v>65</v>
      </c>
      <c r="J43" s="45">
        <v>10</v>
      </c>
      <c r="K43" s="45" t="s">
        <v>272</v>
      </c>
      <c r="L43" s="38">
        <f t="shared" si="7"/>
        <v>5000000</v>
      </c>
      <c r="M43" s="38">
        <v>0</v>
      </c>
      <c r="N43" s="38">
        <v>0</v>
      </c>
      <c r="O43" s="38">
        <v>0</v>
      </c>
      <c r="P43" s="38">
        <v>0</v>
      </c>
      <c r="Q43" s="38">
        <v>5000000</v>
      </c>
      <c r="R43" s="38">
        <f t="shared" si="6"/>
        <v>3531280</v>
      </c>
      <c r="S43" s="38">
        <v>0</v>
      </c>
      <c r="T43" s="38">
        <v>0</v>
      </c>
      <c r="U43" s="38">
        <v>0</v>
      </c>
      <c r="V43" s="38">
        <v>0</v>
      </c>
      <c r="W43" s="38">
        <v>3531280</v>
      </c>
      <c r="X43" s="38">
        <f t="shared" si="8"/>
        <v>1468720</v>
      </c>
      <c r="Y43" s="38">
        <v>0</v>
      </c>
      <c r="Z43" s="38">
        <v>0</v>
      </c>
      <c r="AA43" s="38">
        <v>0</v>
      </c>
      <c r="AB43" s="38">
        <v>0</v>
      </c>
      <c r="AC43" s="38">
        <f t="shared" si="9"/>
        <v>1468720</v>
      </c>
      <c r="AD43" s="38">
        <f t="shared" si="3"/>
        <v>0</v>
      </c>
      <c r="AE43" s="38">
        <v>0</v>
      </c>
      <c r="AF43" s="38">
        <v>0</v>
      </c>
      <c r="AG43" s="38">
        <v>0</v>
      </c>
      <c r="AH43" s="38">
        <v>0</v>
      </c>
      <c r="AI43" s="38">
        <v>0</v>
      </c>
      <c r="AJ43" s="38">
        <f t="shared" si="4"/>
        <v>5000000</v>
      </c>
      <c r="AK43" s="45">
        <v>2025</v>
      </c>
    </row>
    <row r="44" spans="1:37" ht="80.099999999999994" hidden="1" customHeight="1" x14ac:dyDescent="0.25">
      <c r="A44" s="45" t="s">
        <v>412</v>
      </c>
      <c r="B44" s="40" t="s">
        <v>87</v>
      </c>
      <c r="C44" s="45" t="s">
        <v>137</v>
      </c>
      <c r="D44" s="41" t="s">
        <v>549</v>
      </c>
      <c r="E44" s="40" t="s">
        <v>110</v>
      </c>
      <c r="F44" s="42">
        <v>100</v>
      </c>
      <c r="G44" s="42">
        <v>327</v>
      </c>
      <c r="H44" s="45" t="s">
        <v>111</v>
      </c>
      <c r="I44" s="45">
        <v>65</v>
      </c>
      <c r="J44" s="45">
        <v>10</v>
      </c>
      <c r="K44" s="45" t="s">
        <v>272</v>
      </c>
      <c r="L44" s="38">
        <f t="shared" si="7"/>
        <v>5000000</v>
      </c>
      <c r="M44" s="38">
        <v>0</v>
      </c>
      <c r="N44" s="38">
        <v>0</v>
      </c>
      <c r="O44" s="38">
        <v>0</v>
      </c>
      <c r="P44" s="38">
        <v>0</v>
      </c>
      <c r="Q44" s="38">
        <v>5000000</v>
      </c>
      <c r="R44" s="38">
        <f t="shared" si="6"/>
        <v>3531280</v>
      </c>
      <c r="S44" s="38">
        <v>0</v>
      </c>
      <c r="T44" s="38">
        <v>0</v>
      </c>
      <c r="U44" s="38">
        <v>0</v>
      </c>
      <c r="V44" s="38">
        <v>0</v>
      </c>
      <c r="W44" s="38">
        <v>3531280</v>
      </c>
      <c r="X44" s="38">
        <f t="shared" si="8"/>
        <v>1468720</v>
      </c>
      <c r="Y44" s="38">
        <v>0</v>
      </c>
      <c r="Z44" s="38">
        <v>0</v>
      </c>
      <c r="AA44" s="38">
        <v>0</v>
      </c>
      <c r="AB44" s="38">
        <v>0</v>
      </c>
      <c r="AC44" s="38">
        <f t="shared" si="9"/>
        <v>1468720</v>
      </c>
      <c r="AD44" s="38">
        <f t="shared" si="3"/>
        <v>0</v>
      </c>
      <c r="AE44" s="38">
        <v>0</v>
      </c>
      <c r="AF44" s="38">
        <v>0</v>
      </c>
      <c r="AG44" s="38">
        <v>0</v>
      </c>
      <c r="AH44" s="38">
        <v>0</v>
      </c>
      <c r="AI44" s="38">
        <v>0</v>
      </c>
      <c r="AJ44" s="38">
        <f t="shared" si="4"/>
        <v>5000000</v>
      </c>
      <c r="AK44" s="45">
        <v>2025</v>
      </c>
    </row>
    <row r="45" spans="1:37" ht="80.099999999999994" hidden="1" customHeight="1" x14ac:dyDescent="0.25">
      <c r="A45" s="45" t="s">
        <v>413</v>
      </c>
      <c r="B45" s="40" t="s">
        <v>29</v>
      </c>
      <c r="C45" s="45" t="s">
        <v>137</v>
      </c>
      <c r="D45" s="41" t="s">
        <v>541</v>
      </c>
      <c r="E45" s="40" t="s">
        <v>110</v>
      </c>
      <c r="F45" s="42">
        <v>100</v>
      </c>
      <c r="G45" s="42">
        <v>565</v>
      </c>
      <c r="H45" s="45" t="s">
        <v>111</v>
      </c>
      <c r="I45" s="45">
        <v>65</v>
      </c>
      <c r="J45" s="45">
        <v>10</v>
      </c>
      <c r="K45" s="45" t="s">
        <v>272</v>
      </c>
      <c r="L45" s="38">
        <f t="shared" si="7"/>
        <v>5000000</v>
      </c>
      <c r="M45" s="38">
        <v>0</v>
      </c>
      <c r="N45" s="38">
        <v>0</v>
      </c>
      <c r="O45" s="38">
        <v>0</v>
      </c>
      <c r="P45" s="38">
        <v>0</v>
      </c>
      <c r="Q45" s="38">
        <v>5000000</v>
      </c>
      <c r="R45" s="38">
        <f t="shared" si="6"/>
        <v>3531280</v>
      </c>
      <c r="S45" s="38">
        <v>0</v>
      </c>
      <c r="T45" s="38">
        <v>0</v>
      </c>
      <c r="U45" s="38">
        <v>0</v>
      </c>
      <c r="V45" s="38">
        <v>0</v>
      </c>
      <c r="W45" s="38">
        <v>3531280</v>
      </c>
      <c r="X45" s="38">
        <f t="shared" si="8"/>
        <v>1468720</v>
      </c>
      <c r="Y45" s="38">
        <v>0</v>
      </c>
      <c r="Z45" s="38">
        <v>0</v>
      </c>
      <c r="AA45" s="38">
        <v>0</v>
      </c>
      <c r="AB45" s="38">
        <v>0</v>
      </c>
      <c r="AC45" s="38">
        <f t="shared" si="9"/>
        <v>1468720</v>
      </c>
      <c r="AD45" s="38">
        <f t="shared" si="3"/>
        <v>0</v>
      </c>
      <c r="AE45" s="38">
        <v>0</v>
      </c>
      <c r="AF45" s="38">
        <v>0</v>
      </c>
      <c r="AG45" s="38">
        <v>0</v>
      </c>
      <c r="AH45" s="38">
        <v>0</v>
      </c>
      <c r="AI45" s="38">
        <v>0</v>
      </c>
      <c r="AJ45" s="38">
        <f t="shared" si="4"/>
        <v>5000000</v>
      </c>
      <c r="AK45" s="45">
        <v>2025</v>
      </c>
    </row>
    <row r="46" spans="1:37" ht="80.099999999999994" hidden="1" customHeight="1" x14ac:dyDescent="0.25">
      <c r="A46" s="45" t="s">
        <v>414</v>
      </c>
      <c r="B46" s="40" t="s">
        <v>84</v>
      </c>
      <c r="C46" s="45" t="s">
        <v>137</v>
      </c>
      <c r="D46" s="41" t="s">
        <v>550</v>
      </c>
      <c r="E46" s="40" t="s">
        <v>110</v>
      </c>
      <c r="F46" s="42">
        <v>100</v>
      </c>
      <c r="G46" s="42">
        <v>171</v>
      </c>
      <c r="H46" s="45" t="s">
        <v>111</v>
      </c>
      <c r="I46" s="45">
        <v>65</v>
      </c>
      <c r="J46" s="45">
        <v>10</v>
      </c>
      <c r="K46" s="45" t="s">
        <v>272</v>
      </c>
      <c r="L46" s="38">
        <f t="shared" si="7"/>
        <v>5000000</v>
      </c>
      <c r="M46" s="38">
        <v>0</v>
      </c>
      <c r="N46" s="38">
        <v>0</v>
      </c>
      <c r="O46" s="38">
        <v>0</v>
      </c>
      <c r="P46" s="38">
        <v>0</v>
      </c>
      <c r="Q46" s="38">
        <v>5000000</v>
      </c>
      <c r="R46" s="38">
        <f t="shared" si="6"/>
        <v>3531280</v>
      </c>
      <c r="S46" s="38">
        <v>0</v>
      </c>
      <c r="T46" s="38">
        <v>0</v>
      </c>
      <c r="U46" s="38">
        <v>0</v>
      </c>
      <c r="V46" s="38">
        <v>0</v>
      </c>
      <c r="W46" s="38">
        <v>3531280</v>
      </c>
      <c r="X46" s="38">
        <f t="shared" si="8"/>
        <v>1468720</v>
      </c>
      <c r="Y46" s="38">
        <v>0</v>
      </c>
      <c r="Z46" s="38">
        <v>0</v>
      </c>
      <c r="AA46" s="38">
        <v>0</v>
      </c>
      <c r="AB46" s="38">
        <v>0</v>
      </c>
      <c r="AC46" s="38">
        <f t="shared" si="9"/>
        <v>1468720</v>
      </c>
      <c r="AD46" s="38">
        <f t="shared" si="3"/>
        <v>0</v>
      </c>
      <c r="AE46" s="38">
        <v>0</v>
      </c>
      <c r="AF46" s="38">
        <v>0</v>
      </c>
      <c r="AG46" s="38">
        <v>0</v>
      </c>
      <c r="AH46" s="38">
        <v>0</v>
      </c>
      <c r="AI46" s="38">
        <v>0</v>
      </c>
      <c r="AJ46" s="38">
        <f t="shared" si="4"/>
        <v>5000000</v>
      </c>
      <c r="AK46" s="45">
        <v>2025</v>
      </c>
    </row>
    <row r="47" spans="1:37" ht="80.099999999999994" hidden="1" customHeight="1" x14ac:dyDescent="0.25">
      <c r="A47" s="45" t="s">
        <v>415</v>
      </c>
      <c r="B47" s="40" t="s">
        <v>178</v>
      </c>
      <c r="C47" s="45" t="s">
        <v>137</v>
      </c>
      <c r="D47" s="41" t="s">
        <v>551</v>
      </c>
      <c r="E47" s="40" t="s">
        <v>110</v>
      </c>
      <c r="F47" s="42">
        <v>100</v>
      </c>
      <c r="G47" s="42">
        <v>171</v>
      </c>
      <c r="H47" s="45" t="s">
        <v>111</v>
      </c>
      <c r="I47" s="45">
        <v>65</v>
      </c>
      <c r="J47" s="45">
        <v>10</v>
      </c>
      <c r="K47" s="45" t="s">
        <v>272</v>
      </c>
      <c r="L47" s="38">
        <f t="shared" si="7"/>
        <v>5000000</v>
      </c>
      <c r="M47" s="38">
        <v>0</v>
      </c>
      <c r="N47" s="38">
        <v>0</v>
      </c>
      <c r="O47" s="38">
        <v>0</v>
      </c>
      <c r="P47" s="38">
        <v>0</v>
      </c>
      <c r="Q47" s="38">
        <v>5000000</v>
      </c>
      <c r="R47" s="38">
        <f t="shared" si="6"/>
        <v>3531280</v>
      </c>
      <c r="S47" s="38">
        <v>0</v>
      </c>
      <c r="T47" s="38">
        <v>0</v>
      </c>
      <c r="U47" s="38">
        <v>0</v>
      </c>
      <c r="V47" s="38">
        <v>0</v>
      </c>
      <c r="W47" s="38">
        <v>3531280</v>
      </c>
      <c r="X47" s="38">
        <f t="shared" si="8"/>
        <v>1468720</v>
      </c>
      <c r="Y47" s="38">
        <v>0</v>
      </c>
      <c r="Z47" s="38">
        <v>0</v>
      </c>
      <c r="AA47" s="38">
        <v>0</v>
      </c>
      <c r="AB47" s="38">
        <v>0</v>
      </c>
      <c r="AC47" s="38">
        <f t="shared" si="9"/>
        <v>1468720</v>
      </c>
      <c r="AD47" s="38">
        <f t="shared" si="3"/>
        <v>0</v>
      </c>
      <c r="AE47" s="38">
        <v>0</v>
      </c>
      <c r="AF47" s="38">
        <v>0</v>
      </c>
      <c r="AG47" s="38">
        <v>0</v>
      </c>
      <c r="AH47" s="38">
        <v>0</v>
      </c>
      <c r="AI47" s="38">
        <v>0</v>
      </c>
      <c r="AJ47" s="38">
        <f t="shared" si="4"/>
        <v>5000000</v>
      </c>
      <c r="AK47" s="45">
        <v>2025</v>
      </c>
    </row>
    <row r="48" spans="1:37" ht="80.099999999999994" hidden="1" customHeight="1" x14ac:dyDescent="0.25">
      <c r="A48" s="45" t="s">
        <v>416</v>
      </c>
      <c r="B48" s="40" t="s">
        <v>178</v>
      </c>
      <c r="C48" s="45" t="s">
        <v>16</v>
      </c>
      <c r="D48" s="41" t="s">
        <v>552</v>
      </c>
      <c r="E48" s="40" t="s">
        <v>110</v>
      </c>
      <c r="F48" s="42">
        <v>100</v>
      </c>
      <c r="G48" s="42">
        <v>1118</v>
      </c>
      <c r="H48" s="45" t="s">
        <v>111</v>
      </c>
      <c r="I48" s="45">
        <v>97.69</v>
      </c>
      <c r="J48" s="45">
        <v>25</v>
      </c>
      <c r="K48" s="45" t="s">
        <v>272</v>
      </c>
      <c r="L48" s="38">
        <f t="shared" si="7"/>
        <v>8500000</v>
      </c>
      <c r="M48" s="38">
        <v>0</v>
      </c>
      <c r="N48" s="38">
        <v>0</v>
      </c>
      <c r="O48" s="38">
        <v>0</v>
      </c>
      <c r="P48" s="38">
        <v>0</v>
      </c>
      <c r="Q48" s="38">
        <v>8500000</v>
      </c>
      <c r="R48" s="38">
        <f t="shared" si="6"/>
        <v>6003160</v>
      </c>
      <c r="S48" s="38">
        <v>0</v>
      </c>
      <c r="T48" s="38">
        <v>0</v>
      </c>
      <c r="U48" s="38">
        <v>0</v>
      </c>
      <c r="V48" s="38">
        <v>0</v>
      </c>
      <c r="W48" s="38">
        <v>6003160</v>
      </c>
      <c r="X48" s="38">
        <f t="shared" si="8"/>
        <v>2496840</v>
      </c>
      <c r="Y48" s="38">
        <v>0</v>
      </c>
      <c r="Z48" s="38">
        <v>0</v>
      </c>
      <c r="AA48" s="38">
        <v>0</v>
      </c>
      <c r="AB48" s="38">
        <v>0</v>
      </c>
      <c r="AC48" s="38">
        <f t="shared" si="9"/>
        <v>2496840</v>
      </c>
      <c r="AD48" s="38">
        <f t="shared" si="3"/>
        <v>0</v>
      </c>
      <c r="AE48" s="38">
        <v>0</v>
      </c>
      <c r="AF48" s="38">
        <v>0</v>
      </c>
      <c r="AG48" s="38">
        <v>0</v>
      </c>
      <c r="AH48" s="38">
        <v>0</v>
      </c>
      <c r="AI48" s="38">
        <v>0</v>
      </c>
      <c r="AJ48" s="38">
        <f t="shared" si="4"/>
        <v>8500000</v>
      </c>
      <c r="AK48" s="45">
        <v>2025</v>
      </c>
    </row>
    <row r="49" spans="1:37" ht="80.099999999999994" hidden="1" customHeight="1" x14ac:dyDescent="0.25">
      <c r="A49" s="45" t="s">
        <v>417</v>
      </c>
      <c r="B49" s="40" t="s">
        <v>64</v>
      </c>
      <c r="C49" s="45" t="s">
        <v>137</v>
      </c>
      <c r="D49" s="41" t="s">
        <v>610</v>
      </c>
      <c r="E49" s="40" t="s">
        <v>110</v>
      </c>
      <c r="F49" s="42">
        <v>100</v>
      </c>
      <c r="G49" s="42">
        <v>281</v>
      </c>
      <c r="H49" s="45" t="s">
        <v>111</v>
      </c>
      <c r="I49" s="45">
        <v>65</v>
      </c>
      <c r="J49" s="45">
        <v>10</v>
      </c>
      <c r="K49" s="45" t="s">
        <v>272</v>
      </c>
      <c r="L49" s="38">
        <f t="shared" si="7"/>
        <v>5000000</v>
      </c>
      <c r="M49" s="38">
        <v>0</v>
      </c>
      <c r="N49" s="38">
        <v>0</v>
      </c>
      <c r="O49" s="38">
        <v>0</v>
      </c>
      <c r="P49" s="38">
        <v>0</v>
      </c>
      <c r="Q49" s="38">
        <v>5000000</v>
      </c>
      <c r="R49" s="38">
        <f t="shared" si="6"/>
        <v>3531280</v>
      </c>
      <c r="S49" s="38">
        <v>0</v>
      </c>
      <c r="T49" s="38">
        <v>0</v>
      </c>
      <c r="U49" s="38">
        <v>0</v>
      </c>
      <c r="V49" s="38">
        <v>0</v>
      </c>
      <c r="W49" s="38">
        <v>3531280</v>
      </c>
      <c r="X49" s="38">
        <f t="shared" si="8"/>
        <v>1468720</v>
      </c>
      <c r="Y49" s="38">
        <v>0</v>
      </c>
      <c r="Z49" s="38">
        <v>0</v>
      </c>
      <c r="AA49" s="38">
        <v>0</v>
      </c>
      <c r="AB49" s="38">
        <v>0</v>
      </c>
      <c r="AC49" s="38">
        <f t="shared" si="9"/>
        <v>1468720</v>
      </c>
      <c r="AD49" s="38">
        <f t="shared" si="3"/>
        <v>0</v>
      </c>
      <c r="AE49" s="38">
        <v>0</v>
      </c>
      <c r="AF49" s="38">
        <v>0</v>
      </c>
      <c r="AG49" s="38">
        <v>0</v>
      </c>
      <c r="AH49" s="38">
        <v>0</v>
      </c>
      <c r="AI49" s="38">
        <v>0</v>
      </c>
      <c r="AJ49" s="38">
        <f t="shared" si="4"/>
        <v>5000000</v>
      </c>
      <c r="AK49" s="45">
        <v>2025</v>
      </c>
    </row>
    <row r="50" spans="1:37" ht="80.099999999999994" hidden="1" customHeight="1" x14ac:dyDescent="0.25">
      <c r="A50" s="45" t="s">
        <v>418</v>
      </c>
      <c r="B50" s="40" t="s">
        <v>57</v>
      </c>
      <c r="C50" s="45" t="s">
        <v>137</v>
      </c>
      <c r="D50" s="41" t="s">
        <v>553</v>
      </c>
      <c r="E50" s="40" t="s">
        <v>110</v>
      </c>
      <c r="F50" s="42">
        <v>100</v>
      </c>
      <c r="G50" s="42">
        <v>383</v>
      </c>
      <c r="H50" s="45" t="s">
        <v>111</v>
      </c>
      <c r="I50" s="45">
        <v>65</v>
      </c>
      <c r="J50" s="45">
        <v>10</v>
      </c>
      <c r="K50" s="45" t="s">
        <v>272</v>
      </c>
      <c r="L50" s="38">
        <f t="shared" si="7"/>
        <v>5000000</v>
      </c>
      <c r="M50" s="38">
        <v>0</v>
      </c>
      <c r="N50" s="38">
        <v>0</v>
      </c>
      <c r="O50" s="38">
        <v>0</v>
      </c>
      <c r="P50" s="38">
        <v>0</v>
      </c>
      <c r="Q50" s="38">
        <v>5000000</v>
      </c>
      <c r="R50" s="38">
        <f t="shared" si="6"/>
        <v>3531280</v>
      </c>
      <c r="S50" s="38">
        <v>0</v>
      </c>
      <c r="T50" s="38">
        <v>0</v>
      </c>
      <c r="U50" s="38">
        <v>0</v>
      </c>
      <c r="V50" s="38">
        <v>0</v>
      </c>
      <c r="W50" s="38">
        <v>3531280</v>
      </c>
      <c r="X50" s="38">
        <f t="shared" si="8"/>
        <v>1468720</v>
      </c>
      <c r="Y50" s="38">
        <v>0</v>
      </c>
      <c r="Z50" s="38">
        <v>0</v>
      </c>
      <c r="AA50" s="38">
        <v>0</v>
      </c>
      <c r="AB50" s="38">
        <v>0</v>
      </c>
      <c r="AC50" s="38">
        <f t="shared" si="9"/>
        <v>1468720</v>
      </c>
      <c r="AD50" s="38">
        <f t="shared" si="3"/>
        <v>0</v>
      </c>
      <c r="AE50" s="38">
        <v>0</v>
      </c>
      <c r="AF50" s="38">
        <v>0</v>
      </c>
      <c r="AG50" s="38">
        <v>0</v>
      </c>
      <c r="AH50" s="38">
        <v>0</v>
      </c>
      <c r="AI50" s="38">
        <v>0</v>
      </c>
      <c r="AJ50" s="38">
        <f t="shared" si="4"/>
        <v>5000000</v>
      </c>
      <c r="AK50" s="45">
        <v>2025</v>
      </c>
    </row>
    <row r="51" spans="1:37" ht="80.099999999999994" hidden="1" customHeight="1" x14ac:dyDescent="0.25">
      <c r="A51" s="45" t="s">
        <v>419</v>
      </c>
      <c r="B51" s="40" t="s">
        <v>41</v>
      </c>
      <c r="C51" s="45" t="s">
        <v>137</v>
      </c>
      <c r="D51" s="41" t="s">
        <v>554</v>
      </c>
      <c r="E51" s="40" t="s">
        <v>110</v>
      </c>
      <c r="F51" s="42">
        <v>100</v>
      </c>
      <c r="G51" s="42">
        <v>409</v>
      </c>
      <c r="H51" s="45" t="s">
        <v>111</v>
      </c>
      <c r="I51" s="45">
        <v>65</v>
      </c>
      <c r="J51" s="45">
        <v>10</v>
      </c>
      <c r="K51" s="45" t="s">
        <v>272</v>
      </c>
      <c r="L51" s="38">
        <f t="shared" si="7"/>
        <v>5000000</v>
      </c>
      <c r="M51" s="38">
        <v>0</v>
      </c>
      <c r="N51" s="38">
        <v>0</v>
      </c>
      <c r="O51" s="38">
        <v>0</v>
      </c>
      <c r="P51" s="38">
        <v>0</v>
      </c>
      <c r="Q51" s="38">
        <v>5000000</v>
      </c>
      <c r="R51" s="38">
        <f t="shared" si="6"/>
        <v>3531280</v>
      </c>
      <c r="S51" s="38">
        <v>0</v>
      </c>
      <c r="T51" s="38">
        <v>0</v>
      </c>
      <c r="U51" s="38">
        <v>0</v>
      </c>
      <c r="V51" s="38">
        <v>0</v>
      </c>
      <c r="W51" s="38">
        <v>3531280</v>
      </c>
      <c r="X51" s="38">
        <f t="shared" si="8"/>
        <v>1468720</v>
      </c>
      <c r="Y51" s="38">
        <v>0</v>
      </c>
      <c r="Z51" s="38">
        <v>0</v>
      </c>
      <c r="AA51" s="38">
        <v>0</v>
      </c>
      <c r="AB51" s="38">
        <v>0</v>
      </c>
      <c r="AC51" s="38">
        <f t="shared" si="9"/>
        <v>1468720</v>
      </c>
      <c r="AD51" s="38">
        <f t="shared" si="3"/>
        <v>0</v>
      </c>
      <c r="AE51" s="38">
        <v>0</v>
      </c>
      <c r="AF51" s="38">
        <v>0</v>
      </c>
      <c r="AG51" s="38">
        <v>0</v>
      </c>
      <c r="AH51" s="38">
        <v>0</v>
      </c>
      <c r="AI51" s="38">
        <v>0</v>
      </c>
      <c r="AJ51" s="38">
        <f t="shared" si="4"/>
        <v>5000000</v>
      </c>
      <c r="AK51" s="45">
        <v>2025</v>
      </c>
    </row>
    <row r="52" spans="1:37" ht="80.099999999999994" hidden="1" customHeight="1" x14ac:dyDescent="0.25">
      <c r="A52" s="45" t="s">
        <v>420</v>
      </c>
      <c r="B52" s="40" t="s">
        <v>79</v>
      </c>
      <c r="C52" s="45" t="s">
        <v>137</v>
      </c>
      <c r="D52" s="41" t="s">
        <v>577</v>
      </c>
      <c r="E52" s="40" t="s">
        <v>110</v>
      </c>
      <c r="F52" s="42">
        <v>100</v>
      </c>
      <c r="G52" s="42">
        <v>631</v>
      </c>
      <c r="H52" s="45" t="s">
        <v>111</v>
      </c>
      <c r="I52" s="45">
        <v>65</v>
      </c>
      <c r="J52" s="45">
        <v>10</v>
      </c>
      <c r="K52" s="45" t="s">
        <v>272</v>
      </c>
      <c r="L52" s="38">
        <f t="shared" ref="L52" si="10">SUM(M52:Q52)</f>
        <v>5000000</v>
      </c>
      <c r="M52" s="38">
        <v>0</v>
      </c>
      <c r="N52" s="38">
        <v>0</v>
      </c>
      <c r="O52" s="38">
        <v>0</v>
      </c>
      <c r="P52" s="38">
        <v>0</v>
      </c>
      <c r="Q52" s="38">
        <v>5000000</v>
      </c>
      <c r="R52" s="38">
        <f t="shared" ref="R52" si="11">SUM(S52:W52)</f>
        <v>3531280</v>
      </c>
      <c r="S52" s="38">
        <v>0</v>
      </c>
      <c r="T52" s="38">
        <v>0</v>
      </c>
      <c r="U52" s="38">
        <v>0</v>
      </c>
      <c r="V52" s="38">
        <v>0</v>
      </c>
      <c r="W52" s="38">
        <v>3531280</v>
      </c>
      <c r="X52" s="38">
        <f t="shared" si="8"/>
        <v>1468720</v>
      </c>
      <c r="Y52" s="38">
        <v>0</v>
      </c>
      <c r="Z52" s="38">
        <v>0</v>
      </c>
      <c r="AA52" s="38">
        <v>0</v>
      </c>
      <c r="AB52" s="38">
        <v>0</v>
      </c>
      <c r="AC52" s="38">
        <f t="shared" ref="AC52" si="12">Q52-W52</f>
        <v>1468720</v>
      </c>
      <c r="AD52" s="38">
        <f t="shared" ref="AD52" si="13">SUM(AE52:AI52)</f>
        <v>0</v>
      </c>
      <c r="AE52" s="38">
        <v>0</v>
      </c>
      <c r="AF52" s="38">
        <v>0</v>
      </c>
      <c r="AG52" s="38">
        <v>0</v>
      </c>
      <c r="AH52" s="38">
        <v>0</v>
      </c>
      <c r="AI52" s="38">
        <v>0</v>
      </c>
      <c r="AJ52" s="38">
        <f t="shared" ref="AJ52" si="14">R52+X52+AD52</f>
        <v>5000000</v>
      </c>
      <c r="AK52" s="52">
        <v>2025</v>
      </c>
    </row>
    <row r="53" spans="1:37" ht="80.099999999999994" hidden="1" customHeight="1" x14ac:dyDescent="0.25">
      <c r="A53" s="55" t="s">
        <v>421</v>
      </c>
      <c r="B53" s="56" t="s">
        <v>29</v>
      </c>
      <c r="C53" s="55" t="s">
        <v>137</v>
      </c>
      <c r="D53" s="56" t="s">
        <v>600</v>
      </c>
      <c r="E53" s="40" t="s">
        <v>110</v>
      </c>
      <c r="F53" s="42">
        <v>100</v>
      </c>
      <c r="G53" s="57">
        <v>864</v>
      </c>
      <c r="H53" s="55" t="s">
        <v>111</v>
      </c>
      <c r="I53" s="55">
        <v>65</v>
      </c>
      <c r="J53" s="55">
        <v>10</v>
      </c>
      <c r="K53" s="55" t="s">
        <v>272</v>
      </c>
      <c r="L53" s="38">
        <f t="shared" ref="L53" si="15">SUM(M53:Q53)</f>
        <v>5000000</v>
      </c>
      <c r="M53" s="38">
        <v>0</v>
      </c>
      <c r="N53" s="38">
        <v>0</v>
      </c>
      <c r="O53" s="38">
        <v>0</v>
      </c>
      <c r="P53" s="38">
        <v>0</v>
      </c>
      <c r="Q53" s="38">
        <v>5000000</v>
      </c>
      <c r="R53" s="38">
        <f t="shared" ref="R53" si="16">SUM(S53:W53)</f>
        <v>3531280</v>
      </c>
      <c r="S53" s="38">
        <v>0</v>
      </c>
      <c r="T53" s="38">
        <v>0</v>
      </c>
      <c r="U53" s="38">
        <v>0</v>
      </c>
      <c r="V53" s="38">
        <v>0</v>
      </c>
      <c r="W53" s="38">
        <v>3531280</v>
      </c>
      <c r="X53" s="38">
        <f t="shared" ref="X53" si="17">SUM(Y53:AC53)</f>
        <v>1468720</v>
      </c>
      <c r="Y53" s="38">
        <v>0</v>
      </c>
      <c r="Z53" s="38">
        <v>0</v>
      </c>
      <c r="AA53" s="38">
        <v>0</v>
      </c>
      <c r="AB53" s="38">
        <v>0</v>
      </c>
      <c r="AC53" s="38">
        <f t="shared" ref="AC53" si="18">Q53-W53</f>
        <v>1468720</v>
      </c>
      <c r="AD53" s="38">
        <f t="shared" ref="AD53" si="19">SUM(AE53:AI53)</f>
        <v>0</v>
      </c>
      <c r="AE53" s="38">
        <v>0</v>
      </c>
      <c r="AF53" s="38">
        <v>0</v>
      </c>
      <c r="AG53" s="38">
        <v>0</v>
      </c>
      <c r="AH53" s="38">
        <v>0</v>
      </c>
      <c r="AI53" s="38">
        <v>0</v>
      </c>
      <c r="AJ53" s="38">
        <f t="shared" ref="AJ53" si="20">R53+X53+AD53</f>
        <v>5000000</v>
      </c>
      <c r="AK53" s="55">
        <v>2025</v>
      </c>
    </row>
    <row r="54" spans="1:37" ht="80.099999999999994" hidden="1" customHeight="1" x14ac:dyDescent="0.25">
      <c r="A54" s="55" t="s">
        <v>422</v>
      </c>
      <c r="B54" s="56" t="s">
        <v>60</v>
      </c>
      <c r="C54" s="55" t="s">
        <v>137</v>
      </c>
      <c r="D54" s="56" t="s">
        <v>601</v>
      </c>
      <c r="E54" s="40" t="s">
        <v>110</v>
      </c>
      <c r="F54" s="42">
        <v>100</v>
      </c>
      <c r="G54" s="57">
        <v>155</v>
      </c>
      <c r="H54" s="55" t="s">
        <v>111</v>
      </c>
      <c r="I54" s="55">
        <v>65</v>
      </c>
      <c r="J54" s="55">
        <v>10</v>
      </c>
      <c r="K54" s="55" t="s">
        <v>272</v>
      </c>
      <c r="L54" s="38">
        <f t="shared" ref="L54:L56" si="21">SUM(M54:Q54)</f>
        <v>5000000</v>
      </c>
      <c r="M54" s="38">
        <v>0</v>
      </c>
      <c r="N54" s="38">
        <v>0</v>
      </c>
      <c r="O54" s="38">
        <v>0</v>
      </c>
      <c r="P54" s="38">
        <v>0</v>
      </c>
      <c r="Q54" s="38">
        <v>5000000</v>
      </c>
      <c r="R54" s="38">
        <f t="shared" ref="R54:R56" si="22">SUM(S54:W54)</f>
        <v>3531280</v>
      </c>
      <c r="S54" s="38">
        <v>0</v>
      </c>
      <c r="T54" s="38">
        <v>0</v>
      </c>
      <c r="U54" s="38">
        <v>0</v>
      </c>
      <c r="V54" s="38">
        <v>0</v>
      </c>
      <c r="W54" s="38">
        <v>3531280</v>
      </c>
      <c r="X54" s="38">
        <f t="shared" ref="X54:X56" si="23">SUM(Y54:AC54)</f>
        <v>1468720</v>
      </c>
      <c r="Y54" s="38">
        <v>0</v>
      </c>
      <c r="Z54" s="38">
        <v>0</v>
      </c>
      <c r="AA54" s="38">
        <v>0</v>
      </c>
      <c r="AB54" s="38">
        <v>0</v>
      </c>
      <c r="AC54" s="38">
        <f t="shared" ref="AC54:AC56" si="24">Q54-W54</f>
        <v>1468720</v>
      </c>
      <c r="AD54" s="38">
        <f t="shared" ref="AD54:AD56" si="25">SUM(AE54:AI54)</f>
        <v>0</v>
      </c>
      <c r="AE54" s="38">
        <v>0</v>
      </c>
      <c r="AF54" s="38">
        <v>0</v>
      </c>
      <c r="AG54" s="38">
        <v>0</v>
      </c>
      <c r="AH54" s="38">
        <v>0</v>
      </c>
      <c r="AI54" s="38">
        <v>0</v>
      </c>
      <c r="AJ54" s="38">
        <f t="shared" ref="AJ54:AJ56" si="26">R54+X54+AD54</f>
        <v>5000000</v>
      </c>
      <c r="AK54" s="55">
        <v>2025</v>
      </c>
    </row>
    <row r="55" spans="1:37" ht="80.099999999999994" hidden="1" customHeight="1" x14ac:dyDescent="0.25">
      <c r="A55" s="55" t="s">
        <v>423</v>
      </c>
      <c r="B55" s="56" t="s">
        <v>84</v>
      </c>
      <c r="C55" s="55" t="s">
        <v>137</v>
      </c>
      <c r="D55" s="56" t="s">
        <v>602</v>
      </c>
      <c r="E55" s="40" t="s">
        <v>110</v>
      </c>
      <c r="F55" s="42">
        <v>100</v>
      </c>
      <c r="G55" s="57">
        <v>371</v>
      </c>
      <c r="H55" s="55" t="s">
        <v>111</v>
      </c>
      <c r="I55" s="55">
        <v>65</v>
      </c>
      <c r="J55" s="55">
        <v>10</v>
      </c>
      <c r="K55" s="55" t="s">
        <v>272</v>
      </c>
      <c r="L55" s="38">
        <f t="shared" si="21"/>
        <v>5000000</v>
      </c>
      <c r="M55" s="38">
        <v>0</v>
      </c>
      <c r="N55" s="38">
        <v>0</v>
      </c>
      <c r="O55" s="38">
        <v>0</v>
      </c>
      <c r="P55" s="38">
        <v>0</v>
      </c>
      <c r="Q55" s="38">
        <v>5000000</v>
      </c>
      <c r="R55" s="38">
        <f t="shared" si="22"/>
        <v>3531280</v>
      </c>
      <c r="S55" s="38">
        <v>0</v>
      </c>
      <c r="T55" s="38">
        <v>0</v>
      </c>
      <c r="U55" s="38">
        <v>0</v>
      </c>
      <c r="V55" s="38">
        <v>0</v>
      </c>
      <c r="W55" s="38">
        <v>3531280</v>
      </c>
      <c r="X55" s="38">
        <f t="shared" si="23"/>
        <v>1468720</v>
      </c>
      <c r="Y55" s="38">
        <v>0</v>
      </c>
      <c r="Z55" s="38">
        <v>0</v>
      </c>
      <c r="AA55" s="38">
        <v>0</v>
      </c>
      <c r="AB55" s="38">
        <v>0</v>
      </c>
      <c r="AC55" s="38">
        <f t="shared" si="24"/>
        <v>1468720</v>
      </c>
      <c r="AD55" s="38">
        <f t="shared" si="25"/>
        <v>0</v>
      </c>
      <c r="AE55" s="38">
        <v>0</v>
      </c>
      <c r="AF55" s="38">
        <v>0</v>
      </c>
      <c r="AG55" s="38">
        <v>0</v>
      </c>
      <c r="AH55" s="38">
        <v>0</v>
      </c>
      <c r="AI55" s="38">
        <v>0</v>
      </c>
      <c r="AJ55" s="38">
        <f t="shared" si="26"/>
        <v>5000000</v>
      </c>
      <c r="AK55" s="55">
        <v>2025</v>
      </c>
    </row>
    <row r="56" spans="1:37" ht="80.099999999999994" hidden="1" customHeight="1" x14ac:dyDescent="0.25">
      <c r="A56" s="55" t="s">
        <v>424</v>
      </c>
      <c r="B56" s="56" t="s">
        <v>84</v>
      </c>
      <c r="C56" s="55" t="s">
        <v>137</v>
      </c>
      <c r="D56" s="56" t="s">
        <v>603</v>
      </c>
      <c r="E56" s="40" t="s">
        <v>110</v>
      </c>
      <c r="F56" s="42">
        <v>100</v>
      </c>
      <c r="G56" s="57">
        <v>109</v>
      </c>
      <c r="H56" s="55" t="s">
        <v>111</v>
      </c>
      <c r="I56" s="55">
        <v>65</v>
      </c>
      <c r="J56" s="55">
        <v>10</v>
      </c>
      <c r="K56" s="55" t="s">
        <v>272</v>
      </c>
      <c r="L56" s="38">
        <f t="shared" si="21"/>
        <v>5000000</v>
      </c>
      <c r="M56" s="38">
        <v>0</v>
      </c>
      <c r="N56" s="38">
        <v>0</v>
      </c>
      <c r="O56" s="38">
        <v>0</v>
      </c>
      <c r="P56" s="38">
        <v>0</v>
      </c>
      <c r="Q56" s="38">
        <v>5000000</v>
      </c>
      <c r="R56" s="38">
        <f t="shared" si="22"/>
        <v>3531280</v>
      </c>
      <c r="S56" s="38">
        <v>0</v>
      </c>
      <c r="T56" s="38">
        <v>0</v>
      </c>
      <c r="U56" s="38">
        <v>0</v>
      </c>
      <c r="V56" s="38">
        <v>0</v>
      </c>
      <c r="W56" s="38">
        <v>3531280</v>
      </c>
      <c r="X56" s="38">
        <f t="shared" si="23"/>
        <v>1468720</v>
      </c>
      <c r="Y56" s="38">
        <v>0</v>
      </c>
      <c r="Z56" s="38">
        <v>0</v>
      </c>
      <c r="AA56" s="38">
        <v>0</v>
      </c>
      <c r="AB56" s="38">
        <v>0</v>
      </c>
      <c r="AC56" s="38">
        <f t="shared" si="24"/>
        <v>1468720</v>
      </c>
      <c r="AD56" s="38">
        <f t="shared" si="25"/>
        <v>0</v>
      </c>
      <c r="AE56" s="38">
        <v>0</v>
      </c>
      <c r="AF56" s="38">
        <v>0</v>
      </c>
      <c r="AG56" s="38">
        <v>0</v>
      </c>
      <c r="AH56" s="38">
        <v>0</v>
      </c>
      <c r="AI56" s="38">
        <v>0</v>
      </c>
      <c r="AJ56" s="38">
        <f t="shared" si="26"/>
        <v>5000000</v>
      </c>
      <c r="AK56" s="55">
        <v>2025</v>
      </c>
    </row>
    <row r="57" spans="1:37" ht="80.099999999999994" hidden="1" customHeight="1" x14ac:dyDescent="0.25">
      <c r="A57" s="55" t="s">
        <v>425</v>
      </c>
      <c r="B57" s="56" t="s">
        <v>84</v>
      </c>
      <c r="C57" s="55" t="s">
        <v>137</v>
      </c>
      <c r="D57" s="56" t="s">
        <v>605</v>
      </c>
      <c r="E57" s="40" t="s">
        <v>110</v>
      </c>
      <c r="F57" s="42">
        <v>100</v>
      </c>
      <c r="G57" s="57">
        <v>278</v>
      </c>
      <c r="H57" s="58" t="s">
        <v>606</v>
      </c>
      <c r="I57" s="58">
        <v>65</v>
      </c>
      <c r="J57" s="58">
        <v>10</v>
      </c>
      <c r="K57" s="55" t="s">
        <v>272</v>
      </c>
      <c r="L57" s="38">
        <f t="shared" ref="L57" si="27">SUM(M57:Q57)</f>
        <v>5000000</v>
      </c>
      <c r="M57" s="38">
        <v>0</v>
      </c>
      <c r="N57" s="38">
        <v>0</v>
      </c>
      <c r="O57" s="38">
        <v>0</v>
      </c>
      <c r="P57" s="38">
        <v>0</v>
      </c>
      <c r="Q57" s="38">
        <v>5000000</v>
      </c>
      <c r="R57" s="38">
        <f t="shared" ref="R57" si="28">SUM(S57:W57)</f>
        <v>3531280</v>
      </c>
      <c r="S57" s="38">
        <v>0</v>
      </c>
      <c r="T57" s="38">
        <v>0</v>
      </c>
      <c r="U57" s="38">
        <v>0</v>
      </c>
      <c r="V57" s="38">
        <v>0</v>
      </c>
      <c r="W57" s="38">
        <v>3531280</v>
      </c>
      <c r="X57" s="38">
        <f t="shared" ref="X57" si="29">SUM(Y57:AC57)</f>
        <v>1468720</v>
      </c>
      <c r="Y57" s="38">
        <v>0</v>
      </c>
      <c r="Z57" s="38">
        <v>0</v>
      </c>
      <c r="AA57" s="38">
        <v>0</v>
      </c>
      <c r="AB57" s="38">
        <v>0</v>
      </c>
      <c r="AC57" s="38">
        <f t="shared" ref="AC57" si="30">Q57-W57</f>
        <v>1468720</v>
      </c>
      <c r="AD57" s="38">
        <f t="shared" ref="AD57" si="31">SUM(AE57:AI57)</f>
        <v>0</v>
      </c>
      <c r="AE57" s="38">
        <v>0</v>
      </c>
      <c r="AF57" s="38">
        <v>0</v>
      </c>
      <c r="AG57" s="38">
        <v>0</v>
      </c>
      <c r="AH57" s="38">
        <v>0</v>
      </c>
      <c r="AI57" s="38">
        <v>0</v>
      </c>
      <c r="AJ57" s="38">
        <f t="shared" ref="AJ57" si="32">R57+X57+AD57</f>
        <v>5000000</v>
      </c>
      <c r="AK57" s="55">
        <v>2025</v>
      </c>
    </row>
    <row r="58" spans="1:37" ht="80.099999999999994" hidden="1" customHeight="1" x14ac:dyDescent="0.25">
      <c r="A58" s="55" t="s">
        <v>426</v>
      </c>
      <c r="B58" s="56" t="s">
        <v>87</v>
      </c>
      <c r="C58" s="55" t="s">
        <v>137</v>
      </c>
      <c r="D58" s="56" t="s">
        <v>604</v>
      </c>
      <c r="E58" s="40" t="s">
        <v>110</v>
      </c>
      <c r="F58" s="42">
        <v>100</v>
      </c>
      <c r="G58" s="57">
        <v>144</v>
      </c>
      <c r="H58" s="55" t="s">
        <v>111</v>
      </c>
      <c r="I58" s="55">
        <v>65</v>
      </c>
      <c r="J58" s="55">
        <v>10</v>
      </c>
      <c r="K58" s="55" t="s">
        <v>272</v>
      </c>
      <c r="L58" s="38">
        <f t="shared" ref="L58" si="33">SUM(M58:Q58)</f>
        <v>5000000</v>
      </c>
      <c r="M58" s="38">
        <v>0</v>
      </c>
      <c r="N58" s="38">
        <v>0</v>
      </c>
      <c r="O58" s="38">
        <v>0</v>
      </c>
      <c r="P58" s="38">
        <v>0</v>
      </c>
      <c r="Q58" s="38">
        <v>5000000</v>
      </c>
      <c r="R58" s="38">
        <f t="shared" ref="R58" si="34">SUM(S58:W58)</f>
        <v>3531280</v>
      </c>
      <c r="S58" s="38">
        <v>0</v>
      </c>
      <c r="T58" s="38">
        <v>0</v>
      </c>
      <c r="U58" s="38">
        <v>0</v>
      </c>
      <c r="V58" s="38">
        <v>0</v>
      </c>
      <c r="W58" s="38">
        <v>3531280</v>
      </c>
      <c r="X58" s="38">
        <f t="shared" ref="X58" si="35">SUM(Y58:AC58)</f>
        <v>1468720</v>
      </c>
      <c r="Y58" s="38">
        <v>0</v>
      </c>
      <c r="Z58" s="38">
        <v>0</v>
      </c>
      <c r="AA58" s="38">
        <v>0</v>
      </c>
      <c r="AB58" s="38">
        <v>0</v>
      </c>
      <c r="AC58" s="38">
        <f t="shared" ref="AC58" si="36">Q58-W58</f>
        <v>1468720</v>
      </c>
      <c r="AD58" s="38">
        <f t="shared" ref="AD58" si="37">SUM(AE58:AI58)</f>
        <v>0</v>
      </c>
      <c r="AE58" s="38">
        <v>0</v>
      </c>
      <c r="AF58" s="38">
        <v>0</v>
      </c>
      <c r="AG58" s="38">
        <v>0</v>
      </c>
      <c r="AH58" s="38">
        <v>0</v>
      </c>
      <c r="AI58" s="38">
        <v>0</v>
      </c>
      <c r="AJ58" s="38">
        <f t="shared" ref="AJ58" si="38">R58+X58+AD58</f>
        <v>5000000</v>
      </c>
      <c r="AK58" s="55">
        <v>2025</v>
      </c>
    </row>
    <row r="59" spans="1:37" x14ac:dyDescent="0.25">
      <c r="A59" s="43"/>
      <c r="B59" s="40" t="s">
        <v>6</v>
      </c>
      <c r="C59" s="43"/>
      <c r="D59" s="44"/>
      <c r="E59" s="44"/>
      <c r="F59" s="44"/>
      <c r="G59" s="43"/>
      <c r="H59" s="43"/>
      <c r="I59" s="38">
        <f t="shared" ref="I59:P59" si="39">SUM(I11:I58)</f>
        <v>3240.78</v>
      </c>
      <c r="J59" s="38">
        <f t="shared" si="39"/>
        <v>587</v>
      </c>
      <c r="K59" s="43"/>
      <c r="L59" s="38">
        <f t="shared" si="39"/>
        <v>238764943.33000001</v>
      </c>
      <c r="M59" s="38">
        <f t="shared" si="39"/>
        <v>25180000</v>
      </c>
      <c r="N59" s="38">
        <f t="shared" si="39"/>
        <v>35910000</v>
      </c>
      <c r="O59" s="38">
        <f t="shared" si="39"/>
        <v>3750000</v>
      </c>
      <c r="P59" s="38">
        <f t="shared" si="39"/>
        <v>25424943.329999998</v>
      </c>
      <c r="Q59" s="38">
        <f>SUM(Q11:Q58)</f>
        <v>148500000</v>
      </c>
      <c r="R59" s="38">
        <f t="shared" ref="R59:AJ59" si="40">SUM(R11:R58)</f>
        <v>171455874.83999997</v>
      </c>
      <c r="S59" s="38">
        <f t="shared" si="40"/>
        <v>20890019.449999999</v>
      </c>
      <c r="T59" s="38">
        <f t="shared" si="40"/>
        <v>25993982.039999995</v>
      </c>
      <c r="U59" s="38">
        <f t="shared" si="40"/>
        <v>2278401.7999999998</v>
      </c>
      <c r="V59" s="38">
        <f t="shared" si="40"/>
        <v>17414471.550000001</v>
      </c>
      <c r="W59" s="38">
        <f t="shared" si="40"/>
        <v>104879000</v>
      </c>
      <c r="X59" s="38">
        <f t="shared" si="40"/>
        <v>67309068.489999995</v>
      </c>
      <c r="Y59" s="38">
        <f t="shared" si="40"/>
        <v>4289980.5499999989</v>
      </c>
      <c r="Z59" s="38">
        <f t="shared" si="40"/>
        <v>9916017.9600000009</v>
      </c>
      <c r="AA59" s="38">
        <f t="shared" si="40"/>
        <v>1471598.2000000002</v>
      </c>
      <c r="AB59" s="38">
        <f t="shared" si="40"/>
        <v>8010471.7800000003</v>
      </c>
      <c r="AC59" s="38">
        <f t="shared" si="40"/>
        <v>43621000</v>
      </c>
      <c r="AD59" s="38">
        <f t="shared" si="40"/>
        <v>0</v>
      </c>
      <c r="AE59" s="38">
        <f t="shared" si="40"/>
        <v>0</v>
      </c>
      <c r="AF59" s="38">
        <f t="shared" si="40"/>
        <v>0</v>
      </c>
      <c r="AG59" s="38">
        <f t="shared" si="40"/>
        <v>0</v>
      </c>
      <c r="AH59" s="38">
        <f t="shared" si="40"/>
        <v>0</v>
      </c>
      <c r="AI59" s="38">
        <f t="shared" si="40"/>
        <v>0</v>
      </c>
      <c r="AJ59" s="38">
        <f t="shared" si="40"/>
        <v>238764943.33000001</v>
      </c>
      <c r="AK59" s="43"/>
    </row>
    <row r="62" spans="1:37" x14ac:dyDescent="0.25">
      <c r="W62" s="60"/>
    </row>
    <row r="63" spans="1:37" x14ac:dyDescent="0.25">
      <c r="W63" s="59"/>
    </row>
    <row r="64" spans="1:37" x14ac:dyDescent="0.25">
      <c r="W64" s="34"/>
    </row>
  </sheetData>
  <autoFilter ref="A10:AK59">
    <filterColumn colId="21">
      <filters>
        <filter val="17 414 471,55"/>
        <filter val="2 551 252,50"/>
        <filter val="2 551 438,75"/>
        <filter val="2 911 027,80"/>
        <filter val="3 424 750,00"/>
      </filters>
    </filterColumn>
  </autoFilter>
  <mergeCells count="22">
    <mergeCell ref="AK8:AK9"/>
    <mergeCell ref="F8:F9"/>
    <mergeCell ref="G8:G9"/>
    <mergeCell ref="H8:H9"/>
    <mergeCell ref="AD8:AD9"/>
    <mergeCell ref="AE8:AI8"/>
    <mergeCell ref="A2:AK7"/>
    <mergeCell ref="R8:R9"/>
    <mergeCell ref="S8:W8"/>
    <mergeCell ref="X8:X9"/>
    <mergeCell ref="Y8:AC8"/>
    <mergeCell ref="K8:K9"/>
    <mergeCell ref="I8:I9"/>
    <mergeCell ref="A8:A9"/>
    <mergeCell ref="B8:B9"/>
    <mergeCell ref="C8:C9"/>
    <mergeCell ref="D8:D9"/>
    <mergeCell ref="E8:E9"/>
    <mergeCell ref="AJ8:AJ9"/>
    <mergeCell ref="M8:Q8"/>
    <mergeCell ref="L8:L9"/>
    <mergeCell ref="J8:J9"/>
  </mergeCells>
  <pageMargins left="0.23622047244094491" right="0.23622047244094491" top="0.74803149606299213" bottom="0.74803149606299213" header="0.31496062992125984" footer="0.31496062992125984"/>
  <pageSetup paperSize="8" scale="37" firstPageNumber="27" fitToHeight="0" orientation="landscape" useFirstPageNumber="1"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6"/>
  <sheetViews>
    <sheetView tabSelected="1" zoomScale="80" zoomScaleNormal="80" workbookViewId="0">
      <selection activeCell="H22" sqref="H22"/>
    </sheetView>
  </sheetViews>
  <sheetFormatPr defaultColWidth="9.140625" defaultRowHeight="15" x14ac:dyDescent="0.25"/>
  <cols>
    <col min="1" max="1" width="12.7109375" style="18" customWidth="1"/>
    <col min="2" max="2" width="25.140625" style="18" customWidth="1"/>
    <col min="3" max="3" width="12.7109375" style="18" customWidth="1"/>
    <col min="4" max="4" width="16.28515625" style="18" customWidth="1"/>
    <col min="5" max="6" width="20.140625" style="18" customWidth="1"/>
    <col min="7" max="7" width="15.28515625" style="18" customWidth="1"/>
    <col min="8" max="10" width="12.7109375" style="18" customWidth="1"/>
    <col min="11" max="11" width="12.7109375" style="18" hidden="1" customWidth="1"/>
    <col min="12" max="12" width="17.42578125" style="18" customWidth="1"/>
    <col min="13" max="16" width="13.7109375" style="18" customWidth="1"/>
    <col min="17" max="17" width="15.5703125" style="18" customWidth="1"/>
    <col min="18" max="18" width="20.42578125" style="18" customWidth="1"/>
    <col min="19" max="36" width="13.7109375" style="18" customWidth="1"/>
    <col min="37" max="37" width="15.42578125" style="18" customWidth="1"/>
    <col min="38" max="16384" width="9.140625" style="18"/>
  </cols>
  <sheetData>
    <row r="1" spans="1:37" ht="15.75" x14ac:dyDescent="0.25">
      <c r="AK1" s="24" t="s">
        <v>591</v>
      </c>
    </row>
    <row r="2" spans="1:37" ht="15" customHeight="1" x14ac:dyDescent="0.25">
      <c r="A2" s="101" t="s">
        <v>571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row>
    <row r="3" spans="1:37" ht="15" customHeight="1"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row>
    <row r="4" spans="1:37" ht="15" customHeight="1" x14ac:dyDescent="0.2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row>
    <row r="5" spans="1:37" ht="15" customHeight="1" x14ac:dyDescent="0.2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row>
    <row r="6" spans="1:37" ht="15" customHeight="1"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row>
    <row r="7" spans="1:37" ht="15.75" customHeight="1" x14ac:dyDescent="0.2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row>
    <row r="8" spans="1:37" ht="107.25" customHeight="1" x14ac:dyDescent="0.25">
      <c r="A8" s="102" t="s">
        <v>105</v>
      </c>
      <c r="B8" s="102" t="s">
        <v>0</v>
      </c>
      <c r="C8" s="102" t="s">
        <v>107</v>
      </c>
      <c r="D8" s="102" t="s">
        <v>2</v>
      </c>
      <c r="E8" s="102" t="s">
        <v>108</v>
      </c>
      <c r="F8" s="102" t="s">
        <v>569</v>
      </c>
      <c r="G8" s="102" t="s">
        <v>12</v>
      </c>
      <c r="H8" s="102" t="s">
        <v>109</v>
      </c>
      <c r="I8" s="102" t="s">
        <v>13</v>
      </c>
      <c r="J8" s="102" t="s">
        <v>14</v>
      </c>
      <c r="K8" s="102" t="s">
        <v>271</v>
      </c>
      <c r="L8" s="81" t="s">
        <v>357</v>
      </c>
      <c r="M8" s="81" t="s">
        <v>267</v>
      </c>
      <c r="N8" s="81"/>
      <c r="O8" s="81"/>
      <c r="P8" s="81"/>
      <c r="Q8" s="81"/>
      <c r="R8" s="81" t="s">
        <v>596</v>
      </c>
      <c r="S8" s="81" t="s">
        <v>583</v>
      </c>
      <c r="T8" s="81"/>
      <c r="U8" s="81"/>
      <c r="V8" s="81"/>
      <c r="W8" s="81"/>
      <c r="X8" s="81" t="s">
        <v>368</v>
      </c>
      <c r="Y8" s="81" t="s">
        <v>584</v>
      </c>
      <c r="Z8" s="81"/>
      <c r="AA8" s="81"/>
      <c r="AB8" s="81"/>
      <c r="AC8" s="81"/>
      <c r="AD8" s="82" t="s">
        <v>592</v>
      </c>
      <c r="AE8" s="98" t="s">
        <v>589</v>
      </c>
      <c r="AF8" s="99"/>
      <c r="AG8" s="99"/>
      <c r="AH8" s="99"/>
      <c r="AI8" s="100"/>
      <c r="AJ8" s="82" t="s">
        <v>568</v>
      </c>
      <c r="AK8" s="81" t="s">
        <v>273</v>
      </c>
    </row>
    <row r="9" spans="1:37" ht="21.75" customHeight="1" x14ac:dyDescent="0.25">
      <c r="A9" s="102"/>
      <c r="B9" s="102"/>
      <c r="C9" s="102"/>
      <c r="D9" s="102"/>
      <c r="E9" s="102"/>
      <c r="F9" s="102"/>
      <c r="G9" s="102"/>
      <c r="H9" s="102"/>
      <c r="I9" s="102"/>
      <c r="J9" s="102"/>
      <c r="K9" s="102"/>
      <c r="L9" s="81"/>
      <c r="M9" s="53">
        <v>2021</v>
      </c>
      <c r="N9" s="53">
        <v>2022</v>
      </c>
      <c r="O9" s="53">
        <v>2023</v>
      </c>
      <c r="P9" s="53">
        <v>2024</v>
      </c>
      <c r="Q9" s="53">
        <v>2025</v>
      </c>
      <c r="R9" s="81"/>
      <c r="S9" s="53">
        <v>2021</v>
      </c>
      <c r="T9" s="53">
        <v>2022</v>
      </c>
      <c r="U9" s="53">
        <v>2023</v>
      </c>
      <c r="V9" s="53">
        <v>2024</v>
      </c>
      <c r="W9" s="53">
        <v>2025</v>
      </c>
      <c r="X9" s="81"/>
      <c r="Y9" s="53">
        <v>2021</v>
      </c>
      <c r="Z9" s="53">
        <v>2022</v>
      </c>
      <c r="AA9" s="53">
        <v>2023</v>
      </c>
      <c r="AB9" s="53">
        <v>2024</v>
      </c>
      <c r="AC9" s="53">
        <v>2025</v>
      </c>
      <c r="AD9" s="80"/>
      <c r="AE9" s="53">
        <v>2021</v>
      </c>
      <c r="AF9" s="53">
        <v>2022</v>
      </c>
      <c r="AG9" s="53">
        <v>2023</v>
      </c>
      <c r="AH9" s="53">
        <v>2024</v>
      </c>
      <c r="AI9" s="53">
        <v>2025</v>
      </c>
      <c r="AJ9" s="80"/>
      <c r="AK9" s="81"/>
    </row>
    <row r="10" spans="1:37" x14ac:dyDescent="0.25">
      <c r="A10" s="17">
        <v>1</v>
      </c>
      <c r="B10" s="17">
        <v>2</v>
      </c>
      <c r="C10" s="17">
        <v>3</v>
      </c>
      <c r="D10" s="17">
        <v>4</v>
      </c>
      <c r="E10" s="17">
        <v>5</v>
      </c>
      <c r="F10" s="17">
        <v>6</v>
      </c>
      <c r="G10" s="17">
        <v>7</v>
      </c>
      <c r="H10" s="17">
        <v>8</v>
      </c>
      <c r="I10" s="17">
        <v>9</v>
      </c>
      <c r="J10" s="17">
        <v>10</v>
      </c>
      <c r="K10" s="17">
        <v>11</v>
      </c>
      <c r="L10" s="17">
        <v>12</v>
      </c>
      <c r="M10" s="17">
        <v>13</v>
      </c>
      <c r="N10" s="17">
        <v>14</v>
      </c>
      <c r="O10" s="17">
        <v>15</v>
      </c>
      <c r="P10" s="17">
        <v>16</v>
      </c>
      <c r="Q10" s="17">
        <v>17</v>
      </c>
      <c r="R10" s="17">
        <v>18</v>
      </c>
      <c r="S10" s="17">
        <v>19</v>
      </c>
      <c r="T10" s="17">
        <v>20</v>
      </c>
      <c r="U10" s="17">
        <v>21</v>
      </c>
      <c r="V10" s="17">
        <v>22</v>
      </c>
      <c r="W10" s="17">
        <v>23</v>
      </c>
      <c r="X10" s="17">
        <v>24</v>
      </c>
      <c r="Y10" s="17">
        <v>25</v>
      </c>
      <c r="Z10" s="17">
        <v>26</v>
      </c>
      <c r="AA10" s="17">
        <v>27</v>
      </c>
      <c r="AB10" s="17">
        <v>28</v>
      </c>
      <c r="AC10" s="17">
        <v>29</v>
      </c>
      <c r="AD10" s="17">
        <v>30</v>
      </c>
      <c r="AE10" s="17">
        <v>31</v>
      </c>
      <c r="AF10" s="17">
        <v>32</v>
      </c>
      <c r="AG10" s="17">
        <v>33</v>
      </c>
      <c r="AH10" s="17">
        <v>34</v>
      </c>
      <c r="AI10" s="17">
        <v>35</v>
      </c>
      <c r="AJ10" s="17">
        <v>36</v>
      </c>
      <c r="AK10" s="17">
        <v>37</v>
      </c>
    </row>
    <row r="11" spans="1:37" ht="80.099999999999994" customHeight="1" x14ac:dyDescent="0.25">
      <c r="A11" s="51" t="s">
        <v>377</v>
      </c>
      <c r="B11" s="19" t="s">
        <v>68</v>
      </c>
      <c r="C11" s="51" t="s">
        <v>137</v>
      </c>
      <c r="D11" s="20" t="s">
        <v>350</v>
      </c>
      <c r="E11" s="19" t="s">
        <v>110</v>
      </c>
      <c r="F11" s="21">
        <v>100</v>
      </c>
      <c r="G11" s="21">
        <v>480</v>
      </c>
      <c r="H11" s="51" t="s">
        <v>111</v>
      </c>
      <c r="I11" s="51">
        <v>65</v>
      </c>
      <c r="J11" s="51">
        <v>10</v>
      </c>
      <c r="K11" s="51" t="s">
        <v>272</v>
      </c>
      <c r="L11" s="13">
        <f t="shared" ref="L11" si="0">SUM(M11:Q11)</f>
        <v>6713400</v>
      </c>
      <c r="M11" s="13">
        <v>0</v>
      </c>
      <c r="N11" s="13">
        <v>6713400</v>
      </c>
      <c r="O11" s="13">
        <v>0</v>
      </c>
      <c r="P11" s="13">
        <v>0</v>
      </c>
      <c r="Q11" s="13">
        <v>0</v>
      </c>
      <c r="R11" s="13">
        <f t="shared" ref="R11" si="1">SUM(S11:W11)</f>
        <v>4485900</v>
      </c>
      <c r="S11" s="13">
        <v>0</v>
      </c>
      <c r="T11" s="13">
        <v>4485900</v>
      </c>
      <c r="U11" s="13">
        <v>0</v>
      </c>
      <c r="V11" s="13">
        <v>0</v>
      </c>
      <c r="W11" s="13">
        <v>0</v>
      </c>
      <c r="X11" s="13">
        <f t="shared" ref="X11" si="2">SUM(Y11:AC11)</f>
        <v>2227500</v>
      </c>
      <c r="Y11" s="13">
        <v>0</v>
      </c>
      <c r="Z11" s="13">
        <v>2227500</v>
      </c>
      <c r="AA11" s="13">
        <v>0</v>
      </c>
      <c r="AB11" s="13">
        <v>0</v>
      </c>
      <c r="AC11" s="13">
        <v>0</v>
      </c>
      <c r="AD11" s="13">
        <f t="shared" ref="AD11" si="3">SUM(AE11:AI11)</f>
        <v>0</v>
      </c>
      <c r="AE11" s="13">
        <v>0</v>
      </c>
      <c r="AF11" s="13">
        <v>0</v>
      </c>
      <c r="AG11" s="13">
        <v>0</v>
      </c>
      <c r="AH11" s="13">
        <v>0</v>
      </c>
      <c r="AI11" s="13">
        <v>0</v>
      </c>
      <c r="AJ11" s="13">
        <f t="shared" ref="AJ11" si="4">R11+X11+AD11</f>
        <v>6713400</v>
      </c>
      <c r="AK11" s="51">
        <v>2022</v>
      </c>
    </row>
    <row r="12" spans="1:37" x14ac:dyDescent="0.25">
      <c r="A12" s="22"/>
      <c r="B12" s="19" t="s">
        <v>6</v>
      </c>
      <c r="C12" s="22"/>
      <c r="D12" s="23"/>
      <c r="E12" s="23"/>
      <c r="F12" s="23"/>
      <c r="G12" s="22"/>
      <c r="H12" s="22"/>
      <c r="I12" s="13">
        <f>SUM(I11:I11)</f>
        <v>65</v>
      </c>
      <c r="J12" s="21">
        <f>SUM(J11:J11)</f>
        <v>10</v>
      </c>
      <c r="K12" s="22"/>
      <c r="L12" s="13">
        <f t="shared" ref="L12:AJ12" si="5">SUM(L11:L11)</f>
        <v>6713400</v>
      </c>
      <c r="M12" s="13">
        <f t="shared" si="5"/>
        <v>0</v>
      </c>
      <c r="N12" s="13">
        <f t="shared" si="5"/>
        <v>6713400</v>
      </c>
      <c r="O12" s="13">
        <f t="shared" si="5"/>
        <v>0</v>
      </c>
      <c r="P12" s="13">
        <f t="shared" si="5"/>
        <v>0</v>
      </c>
      <c r="Q12" s="13">
        <f t="shared" si="5"/>
        <v>0</v>
      </c>
      <c r="R12" s="13">
        <f t="shared" si="5"/>
        <v>4485900</v>
      </c>
      <c r="S12" s="13">
        <f t="shared" si="5"/>
        <v>0</v>
      </c>
      <c r="T12" s="13">
        <f t="shared" si="5"/>
        <v>4485900</v>
      </c>
      <c r="U12" s="13">
        <f t="shared" si="5"/>
        <v>0</v>
      </c>
      <c r="V12" s="13">
        <f t="shared" si="5"/>
        <v>0</v>
      </c>
      <c r="W12" s="13">
        <f t="shared" si="5"/>
        <v>0</v>
      </c>
      <c r="X12" s="13">
        <f t="shared" si="5"/>
        <v>2227500</v>
      </c>
      <c r="Y12" s="13">
        <f t="shared" si="5"/>
        <v>0</v>
      </c>
      <c r="Z12" s="13">
        <f t="shared" si="5"/>
        <v>2227500</v>
      </c>
      <c r="AA12" s="13">
        <f t="shared" si="5"/>
        <v>0</v>
      </c>
      <c r="AB12" s="13">
        <f t="shared" si="5"/>
        <v>0</v>
      </c>
      <c r="AC12" s="13">
        <f t="shared" si="5"/>
        <v>0</v>
      </c>
      <c r="AD12" s="13">
        <f t="shared" si="5"/>
        <v>0</v>
      </c>
      <c r="AE12" s="13">
        <f t="shared" si="5"/>
        <v>0</v>
      </c>
      <c r="AF12" s="13">
        <f t="shared" si="5"/>
        <v>0</v>
      </c>
      <c r="AG12" s="13">
        <f t="shared" si="5"/>
        <v>0</v>
      </c>
      <c r="AH12" s="13">
        <f t="shared" si="5"/>
        <v>0</v>
      </c>
      <c r="AI12" s="13">
        <f t="shared" si="5"/>
        <v>0</v>
      </c>
      <c r="AJ12" s="13">
        <f t="shared" si="5"/>
        <v>6713400</v>
      </c>
      <c r="AK12" s="22"/>
    </row>
    <row r="16" spans="1:37" ht="15.75" x14ac:dyDescent="0.25">
      <c r="A16" s="25" t="s">
        <v>590</v>
      </c>
      <c r="B16" s="26"/>
    </row>
  </sheetData>
  <autoFilter ref="A10:AK12"/>
  <mergeCells count="22">
    <mergeCell ref="AJ8:AJ9"/>
    <mergeCell ref="S8:W8"/>
    <mergeCell ref="X8:X9"/>
    <mergeCell ref="Y8:AC8"/>
    <mergeCell ref="AD8:AD9"/>
    <mergeCell ref="AE8:AI8"/>
    <mergeCell ref="A2:AK7"/>
    <mergeCell ref="A8:A9"/>
    <mergeCell ref="B8:B9"/>
    <mergeCell ref="C8:C9"/>
    <mergeCell ref="D8:D9"/>
    <mergeCell ref="E8:E9"/>
    <mergeCell ref="F8:F9"/>
    <mergeCell ref="G8:G9"/>
    <mergeCell ref="H8:H9"/>
    <mergeCell ref="I8:I9"/>
    <mergeCell ref="AK8:AK9"/>
    <mergeCell ref="J8:J9"/>
    <mergeCell ref="K8:K9"/>
    <mergeCell ref="L8:L9"/>
    <mergeCell ref="M8:Q8"/>
    <mergeCell ref="R8:R9"/>
  </mergeCells>
  <pageMargins left="0.23622047244094491" right="0.23622047244094491" top="0.74803149606299213" bottom="0.74803149606299213" header="0.31496062992125984" footer="0.31496062992125984"/>
  <pageSetup paperSize="8" scale="38" firstPageNumber="30"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7.1 приложение</vt:lpstr>
      <vt:lpstr>7.2 приложение</vt:lpstr>
      <vt:lpstr>7.3 приложение</vt:lpstr>
      <vt:lpstr>7.3.1 приложение</vt:lpstr>
      <vt:lpstr>'7.2 приложение'!_GoBack</vt:lpstr>
      <vt:lpstr>'7.2 приложение'!Заголовки_для_печати</vt:lpstr>
      <vt:lpstr>'7.3 приложение'!Заголовки_для_печати</vt:lpstr>
      <vt:lpstr>'7.3.1 приложение'!Заголовки_для_печати</vt:lpstr>
      <vt:lpstr>'7.3 приложение'!Область_печати</vt:lpstr>
      <vt:lpstr>'7.3.1 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2024-12-18T13:47:28Z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8a130c9f-4c8f-401f-873f-9841ff34369c</vt:lpwstr>
  </property>
</Properties>
</file>